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9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<sst xmlns="http://schemas.openxmlformats.org/spreadsheetml/2006/main" count="134" uniqueCount="104">
  <si>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</si>
  <si>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</si>
  <si>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</si>
  <si>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</si>
  <si>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</si>
  <si>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</si>
  <si>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</si>
  <si>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</si>
  <si>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</si>
  <si>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</si>
  <si>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</si>
  <si>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</si>
  <si>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</si>
  <si>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</si>
  <si>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</si>
  <si>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</si>
  <si>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</si>
  <si>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</si>
  <si>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</si>
  <si>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</si>
  <si>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</si>
  <si>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</si>
  <si>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</si>
  <si>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</si>
  <si>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</si>
  <si>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</si>
  <si>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</si>
  <si>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</si>
  <si>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</si>
  <si>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</si>
  <si>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</si>
  <si>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</si>
  <si>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</si>
  <si>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</si>
  <si>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</si>
  <si>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</si>
  <si>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Postrojenja i oprema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</si>
  <si>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</si>
  <si>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</si>
  <si>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</si>
  <si>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</si>
  <si>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</si>
  <si>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A</t>
  </si>
  <si>
    <t>Službena putovanja</t>
  </si>
  <si>
    <t>Stručno usavršavanje zaposlenika</t>
  </si>
  <si>
    <t>Uredski materijal i ostali mat. rashodi</t>
  </si>
  <si>
    <t>Energija</t>
  </si>
  <si>
    <t>Materijal i dijelovi za tekuće inv. održ.</t>
  </si>
  <si>
    <t>Sitni inventar i auto gume</t>
  </si>
  <si>
    <t>Usluge telefona, pošte i prijevoza</t>
  </si>
  <si>
    <t>Usluge promidžbe i informiranja</t>
  </si>
  <si>
    <t>Komunalne usluge</t>
  </si>
  <si>
    <t>Intelektualne i osobne usluge</t>
  </si>
  <si>
    <t>Računalne usluge</t>
  </si>
  <si>
    <t>Ostale usluge</t>
  </si>
  <si>
    <t>Premija osiguranja</t>
  </si>
  <si>
    <t>Reprezentacija</t>
  </si>
  <si>
    <t>Članarine</t>
  </si>
  <si>
    <t>Knjige u knjižnicama</t>
  </si>
  <si>
    <t>Usluge tekućeg inv. održ. - tekuće održ.</t>
  </si>
  <si>
    <t>Ostale usl. za komunikacije i prijevoz -prijevoz učenika</t>
  </si>
  <si>
    <t>Oprema</t>
  </si>
  <si>
    <t>Plaće za redovan rad</t>
  </si>
  <si>
    <t>Doprinos za obvezno zdravstveno osig.</t>
  </si>
  <si>
    <t>Naknade za prijevoz na posao i s posla</t>
  </si>
  <si>
    <t>Program: odgoj i obrazovanje</t>
  </si>
  <si>
    <t>Naziv aktivnosti:osnovno školstvo</t>
  </si>
  <si>
    <t>Namirnice</t>
  </si>
  <si>
    <t>Pristojbe i naknade</t>
  </si>
  <si>
    <t>Sportska i glazbena oprema</t>
  </si>
  <si>
    <t>Bankarske usluge i usl.platn.prometa</t>
  </si>
  <si>
    <t>Zatezne kamate</t>
  </si>
  <si>
    <t>Ostali građevinski objekti</t>
  </si>
  <si>
    <t>Građevinski objekti</t>
  </si>
  <si>
    <t>Knjige, umjetnička udjela</t>
  </si>
  <si>
    <t>Dodatna ulaganja na građev. objektima</t>
  </si>
  <si>
    <t>Dodatna ulaganja na građev. objekt.</t>
  </si>
  <si>
    <t>Pomoći-      BPŽ</t>
  </si>
  <si>
    <t>Dopr. za zapošljavanje</t>
  </si>
  <si>
    <t>Službena radna i zašt.odjeća i obuća</t>
  </si>
  <si>
    <t>Ostale naknade troškova zaposlenima</t>
  </si>
  <si>
    <t>Zdravstvene i veterinarske usluge - za obvezan zdravstveni pregled zaposlenika</t>
  </si>
  <si>
    <t>PRORAČUNSKI KORISNIK: OSNOVNA ŠKOLA"IVAN MEŠTROVIĆ"VRPOLJE</t>
  </si>
  <si>
    <t>U K U P N O :</t>
  </si>
  <si>
    <t>2021.</t>
  </si>
  <si>
    <t>Ukupno prihodi i primici za 2021.</t>
  </si>
  <si>
    <t>Pomoći  BPŽ -      prehrana učenika po Projektu i plaće i naknade pomoćnika u nast.</t>
  </si>
  <si>
    <t>Pomoći BPŽ -     prehrana učenika po Projektu i plaće i naknade pomoćnika u nast.</t>
  </si>
  <si>
    <t>Pomoći BPŽ -        prehrana učenika po Projektu i plaće   i naknade pomoćnika u nast.</t>
  </si>
  <si>
    <t>PROJEKCIJA PLANA ZA 2022.</t>
  </si>
  <si>
    <t>2022.</t>
  </si>
  <si>
    <t>Ukupno prihodi i primici za 2022.</t>
  </si>
  <si>
    <t>PRIJEDLOG FINANCIJSKOG PLANA   OŠ "IVAN MEŠTROVIĆ" VRPOLJE  ZA 2021. I                                                                                                                                                PROJEKCIJA PLANA ZA  2022. I 2023. GODINU</t>
  </si>
  <si>
    <t>Prijedlog plana 
za 2021.</t>
  </si>
  <si>
    <t>Projekcija plana
za 2022.</t>
  </si>
  <si>
    <t>Projekcija plana 
za 2023.</t>
  </si>
  <si>
    <t>2023.</t>
  </si>
  <si>
    <t>Ukupno prihodi i primici za 2023.</t>
  </si>
  <si>
    <t>PRIJEDLOG PLANA ZA 2021.</t>
  </si>
  <si>
    <t>PROJEKCIJA PLANA ZA 2023.</t>
  </si>
  <si>
    <t>U Vrpolju, 15.10.2020.godine</t>
  </si>
  <si>
    <t>Naknade troškova osobama izvan radnog odnosa</t>
  </si>
  <si>
    <t>3500</t>
  </si>
  <si>
    <t>Manjak prihoda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</si>
</sst>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yyyy\.mm\.d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0.0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0_);\(0\)"/>
    <numFmt numFmtId="191" formatCode="#,##0.0000"/>
    <numFmt numFmtId="192" formatCode="#,##0_ ;\-#,##0\ "/>
    <numFmt numFmtId="193" formatCode="#,##0.0"/>
    <numFmt numFmtId="194" formatCode="#,##0.00_ ;\-#,##0.00\ "/>
  </numFmts>
  <fonts count="4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 style="dotted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2" borderId="7" applyNumberFormat="0" applyAlignment="0" applyProtection="0"/>
    <xf numFmtId="0" fontId="40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4" fillId="11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58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22" borderId="0" xfId="0" applyNumberFormat="1" applyFont="1" applyFill="1" applyBorder="1" applyAlignment="1" applyProtection="1">
      <alignment/>
      <protection/>
    </xf>
    <xf numFmtId="0" fontId="27" fillId="22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6" xfId="0" applyFont="1" applyBorder="1" applyAlignment="1" quotePrefix="1">
      <alignment horizontal="left" vertical="center" wrapText="1"/>
    </xf>
    <xf numFmtId="0" fontId="30" fillId="0" borderId="16" xfId="0" applyFont="1" applyBorder="1" applyAlignment="1" quotePrefix="1">
      <alignment horizontal="center" vertical="center" wrapText="1"/>
    </xf>
    <xf numFmtId="0" fontId="27" fillId="0" borderId="16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17" xfId="0" applyFont="1" applyBorder="1" applyAlignment="1" quotePrefix="1">
      <alignment horizontal="left" wrapText="1"/>
    </xf>
    <xf numFmtId="0" fontId="34" fillId="0" borderId="16" xfId="0" applyFont="1" applyBorder="1" applyAlignment="1" quotePrefix="1">
      <alignment horizontal="left" wrapText="1"/>
    </xf>
    <xf numFmtId="0" fontId="34" fillId="0" borderId="16" xfId="0" applyFont="1" applyBorder="1" applyAlignment="1" quotePrefix="1">
      <alignment horizontal="center" wrapText="1"/>
    </xf>
    <xf numFmtId="0" fontId="34" fillId="0" borderId="16" xfId="0" applyNumberFormat="1" applyFont="1" applyFill="1" applyBorder="1" applyAlignment="1" applyProtection="1" quotePrefix="1">
      <alignment horizontal="left"/>
      <protection/>
    </xf>
    <xf numFmtId="0" fontId="27" fillId="0" borderId="15" xfId="0" applyNumberFormat="1" applyFont="1" applyFill="1" applyBorder="1" applyAlignment="1" applyProtection="1">
      <alignment horizont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18" xfId="0" applyFont="1" applyBorder="1" applyAlignment="1">
      <alignment horizontal="center" vertical="center" wrapText="1"/>
    </xf>
    <xf numFmtId="0" fontId="21" fillId="0" borderId="16" xfId="0" applyNumberFormat="1" applyFont="1" applyFill="1" applyBorder="1" applyAlignment="1" applyProtection="1">
      <alignment/>
      <protection/>
    </xf>
    <xf numFmtId="3" fontId="34" fillId="0" borderId="15" xfId="0" applyNumberFormat="1" applyFont="1" applyBorder="1" applyAlignment="1">
      <alignment horizontal="right"/>
    </xf>
    <xf numFmtId="3" fontId="34" fillId="0" borderId="15" xfId="0" applyNumberFormat="1" applyFont="1" applyFill="1" applyBorder="1" applyAlignment="1" applyProtection="1">
      <alignment horizontal="right" wrapText="1"/>
      <protection/>
    </xf>
    <xf numFmtId="0" fontId="36" fillId="0" borderId="16" xfId="0" applyNumberFormat="1" applyFont="1" applyFill="1" applyBorder="1" applyAlignment="1" applyProtection="1">
      <alignment wrapText="1"/>
      <protection/>
    </xf>
    <xf numFmtId="3" fontId="34" fillId="0" borderId="17" xfId="0" applyNumberFormat="1" applyFont="1" applyBorder="1" applyAlignment="1">
      <alignment horizontal="right"/>
    </xf>
    <xf numFmtId="0" fontId="34" fillId="0" borderId="16" xfId="0" applyFont="1" applyBorder="1" applyAlignment="1" quotePrefix="1">
      <alignment horizontal="left"/>
    </xf>
    <xf numFmtId="0" fontId="34" fillId="0" borderId="16" xfId="0" applyNumberFormat="1" applyFont="1" applyFill="1" applyBorder="1" applyAlignment="1" applyProtection="1">
      <alignment wrapText="1"/>
      <protection/>
    </xf>
    <xf numFmtId="0" fontId="36" fillId="0" borderId="16" xfId="0" applyNumberFormat="1" applyFont="1" applyFill="1" applyBorder="1" applyAlignment="1" applyProtection="1">
      <alignment horizontal="center" wrapText="1"/>
      <protection/>
    </xf>
    <xf numFmtId="0" fontId="35" fillId="0" borderId="1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22" borderId="0" xfId="0" applyNumberFormat="1" applyFont="1" applyFill="1" applyBorder="1" applyAlignment="1" applyProtection="1">
      <alignment horizontal="center"/>
      <protection/>
    </xf>
    <xf numFmtId="0" fontId="23" fillId="22" borderId="0" xfId="0" applyNumberFormat="1" applyFont="1" applyFill="1" applyBorder="1" applyAlignment="1" applyProtection="1">
      <alignment wrapText="1"/>
      <protection/>
    </xf>
    <xf numFmtId="0" fontId="26" fillId="22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left"/>
    </xf>
    <xf numFmtId="0" fontId="27" fillId="0" borderId="15" xfId="0" applyNumberFormat="1" applyFont="1" applyFill="1" applyBorder="1" applyAlignment="1" applyProtection="1">
      <alignment horizontal="center"/>
      <protection/>
    </xf>
    <xf numFmtId="0" fontId="25" fillId="0" borderId="15" xfId="0" applyNumberFormat="1" applyFont="1" applyFill="1" applyBorder="1" applyAlignment="1" applyProtection="1">
      <alignment wrapText="1"/>
      <protection/>
    </xf>
    <xf numFmtId="0" fontId="39" fillId="0" borderId="15" xfId="0" applyNumberFormat="1" applyFont="1" applyFill="1" applyBorder="1" applyAlignment="1" applyProtection="1">
      <alignment wrapText="1"/>
      <protection/>
    </xf>
    <xf numFmtId="0" fontId="27" fillId="0" borderId="15" xfId="0" applyNumberFormat="1" applyFont="1" applyFill="1" applyBorder="1" applyAlignment="1" applyProtection="1">
      <alignment/>
      <protection/>
    </xf>
    <xf numFmtId="0" fontId="27" fillId="0" borderId="15" xfId="0" applyNumberFormat="1" applyFont="1" applyFill="1" applyBorder="1" applyAlignment="1" applyProtection="1">
      <alignment wrapText="1"/>
      <protection/>
    </xf>
    <xf numFmtId="0" fontId="27" fillId="0" borderId="15" xfId="0" applyNumberFormat="1" applyFont="1" applyFill="1" applyBorder="1" applyAlignment="1" applyProtection="1">
      <alignment horizontal="left"/>
      <protection/>
    </xf>
    <xf numFmtId="0" fontId="25" fillId="0" borderId="15" xfId="0" applyNumberFormat="1" applyFont="1" applyFill="1" applyBorder="1" applyAlignment="1" applyProtection="1">
      <alignment horizontal="center"/>
      <protection/>
    </xf>
    <xf numFmtId="0" fontId="27" fillId="0" borderId="19" xfId="0" applyNumberFormat="1" applyFont="1" applyFill="1" applyBorder="1" applyAlignment="1" applyProtection="1">
      <alignment/>
      <protection/>
    </xf>
    <xf numFmtId="0" fontId="25" fillId="0" borderId="19" xfId="0" applyNumberFormat="1" applyFont="1" applyFill="1" applyBorder="1" applyAlignment="1" applyProtection="1">
      <alignment/>
      <protection/>
    </xf>
    <xf numFmtId="0" fontId="25" fillId="0" borderId="20" xfId="0" applyNumberFormat="1" applyFont="1" applyFill="1" applyBorder="1" applyAlignment="1" applyProtection="1">
      <alignment/>
      <protection/>
    </xf>
    <xf numFmtId="0" fontId="27" fillId="0" borderId="20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/>
      <protection/>
    </xf>
    <xf numFmtId="0" fontId="27" fillId="0" borderId="18" xfId="0" applyNumberFormat="1" applyFont="1" applyFill="1" applyBorder="1" applyAlignment="1" applyProtection="1">
      <alignment/>
      <protection/>
    </xf>
    <xf numFmtId="0" fontId="25" fillId="0" borderId="18" xfId="0" applyNumberFormat="1" applyFont="1" applyFill="1" applyBorder="1" applyAlignment="1" applyProtection="1">
      <alignment/>
      <protection/>
    </xf>
    <xf numFmtId="0" fontId="25" fillId="0" borderId="22" xfId="0" applyNumberFormat="1" applyFont="1" applyFill="1" applyBorder="1" applyAlignment="1" applyProtection="1">
      <alignment/>
      <protection/>
    </xf>
    <xf numFmtId="0" fontId="25" fillId="0" borderId="23" xfId="0" applyNumberFormat="1" applyFont="1" applyFill="1" applyBorder="1" applyAlignment="1" applyProtection="1">
      <alignment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5" fillId="0" borderId="15" xfId="0" applyNumberFormat="1" applyFont="1" applyFill="1" applyBorder="1" applyAlignment="1" applyProtection="1">
      <alignment/>
      <protection/>
    </xf>
    <xf numFmtId="3" fontId="25" fillId="0" borderId="15" xfId="0" applyNumberFormat="1" applyFont="1" applyFill="1" applyBorder="1" applyAlignment="1" applyProtection="1">
      <alignment/>
      <protection/>
    </xf>
    <xf numFmtId="1" fontId="21" fillId="0" borderId="15" xfId="0" applyNumberFormat="1" applyFont="1" applyBorder="1" applyAlignment="1">
      <alignment wrapText="1"/>
    </xf>
    <xf numFmtId="0" fontId="21" fillId="0" borderId="15" xfId="0" applyFont="1" applyBorder="1" applyAlignment="1">
      <alignment/>
    </xf>
    <xf numFmtId="0" fontId="21" fillId="0" borderId="15" xfId="0" applyFont="1" applyBorder="1" applyAlignment="1">
      <alignment horizontal="right"/>
    </xf>
    <xf numFmtId="1" fontId="22" fillId="27" borderId="15" xfId="0" applyNumberFormat="1" applyFont="1" applyFill="1" applyBorder="1" applyAlignment="1">
      <alignment horizontal="right" vertical="top" wrapText="1"/>
    </xf>
    <xf numFmtId="1" fontId="22" fillId="27" borderId="15" xfId="0" applyNumberFormat="1" applyFont="1" applyFill="1" applyBorder="1" applyAlignment="1">
      <alignment horizontal="left" wrapText="1"/>
    </xf>
    <xf numFmtId="0" fontId="22" fillId="0" borderId="15" xfId="0" applyFont="1" applyBorder="1" applyAlignment="1">
      <alignment vertical="center" wrapText="1"/>
    </xf>
    <xf numFmtId="1" fontId="21" fillId="0" borderId="15" xfId="0" applyNumberFormat="1" applyFont="1" applyBorder="1" applyAlignment="1">
      <alignment horizontal="left" wrapText="1"/>
    </xf>
    <xf numFmtId="3" fontId="21" fillId="0" borderId="15" xfId="0" applyNumberFormat="1" applyFont="1" applyBorder="1" applyAlignment="1">
      <alignment/>
    </xf>
    <xf numFmtId="1" fontId="22" fillId="0" borderId="15" xfId="0" applyNumberFormat="1" applyFont="1" applyBorder="1" applyAlignment="1">
      <alignment wrapText="1"/>
    </xf>
    <xf numFmtId="0" fontId="25" fillId="0" borderId="15" xfId="0" applyNumberFormat="1" applyFont="1" applyFill="1" applyBorder="1" applyAlignment="1" applyProtection="1">
      <alignment vertical="center" wrapText="1"/>
      <protection/>
    </xf>
    <xf numFmtId="0" fontId="25" fillId="0" borderId="15" xfId="0" applyNumberFormat="1" applyFont="1" applyFill="1" applyBorder="1" applyAlignment="1" applyProtection="1">
      <alignment horizontal="center" vertical="center" wrapText="1"/>
      <protection/>
    </xf>
    <xf numFmtId="0" fontId="25" fillId="0" borderId="15" xfId="0" applyNumberFormat="1" applyFont="1" applyFill="1" applyBorder="1" applyAlignment="1" applyProtection="1">
      <alignment horizontal="left" vertical="center" wrapText="1"/>
      <protection/>
    </xf>
    <xf numFmtId="1" fontId="22" fillId="0" borderId="15" xfId="0" applyNumberFormat="1" applyFont="1" applyFill="1" applyBorder="1" applyAlignment="1">
      <alignment horizontal="right" vertical="top" wrapText="1"/>
    </xf>
    <xf numFmtId="1" fontId="22" fillId="0" borderId="15" xfId="0" applyNumberFormat="1" applyFont="1" applyFill="1" applyBorder="1" applyAlignment="1">
      <alignment horizontal="left" wrapText="1"/>
    </xf>
    <xf numFmtId="0" fontId="25" fillId="0" borderId="15" xfId="0" applyNumberFormat="1" applyFont="1" applyFill="1" applyBorder="1" applyAlignment="1" applyProtection="1">
      <alignment vertical="center"/>
      <protection/>
    </xf>
    <xf numFmtId="0" fontId="29" fillId="0" borderId="15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1" fontId="21" fillId="0" borderId="15" xfId="0" applyNumberFormat="1" applyFont="1" applyBorder="1" applyAlignment="1">
      <alignment/>
    </xf>
    <xf numFmtId="1" fontId="21" fillId="0" borderId="15" xfId="0" applyNumberFormat="1" applyFont="1" applyBorder="1" applyAlignment="1">
      <alignment horizontal="right"/>
    </xf>
    <xf numFmtId="3" fontId="21" fillId="0" borderId="15" xfId="0" applyNumberFormat="1" applyFont="1" applyBorder="1" applyAlignment="1">
      <alignment horizontal="right"/>
    </xf>
    <xf numFmtId="3" fontId="27" fillId="0" borderId="15" xfId="0" applyNumberFormat="1" applyFont="1" applyFill="1" applyBorder="1" applyAlignment="1" applyProtection="1">
      <alignment horizontal="right" wrapText="1"/>
      <protection/>
    </xf>
    <xf numFmtId="3" fontId="27" fillId="0" borderId="15" xfId="0" applyNumberFormat="1" applyFont="1" applyBorder="1" applyAlignment="1">
      <alignment horizontal="right"/>
    </xf>
    <xf numFmtId="0" fontId="25" fillId="0" borderId="15" xfId="0" applyNumberFormat="1" applyFont="1" applyFill="1" applyBorder="1" applyAlignment="1" applyProtection="1">
      <alignment horizontal="left"/>
      <protection/>
    </xf>
    <xf numFmtId="0" fontId="27" fillId="28" borderId="15" xfId="0" applyNumberFormat="1" applyFont="1" applyFill="1" applyBorder="1" applyAlignment="1" applyProtection="1">
      <alignment/>
      <protection/>
    </xf>
    <xf numFmtId="192" fontId="27" fillId="28" borderId="15" xfId="0" applyNumberFormat="1" applyFont="1" applyFill="1" applyBorder="1" applyAlignment="1" applyProtection="1">
      <alignment/>
      <protection/>
    </xf>
    <xf numFmtId="3" fontId="27" fillId="28" borderId="15" xfId="0" applyNumberFormat="1" applyFont="1" applyFill="1" applyBorder="1" applyAlignment="1" applyProtection="1">
      <alignment/>
      <protection/>
    </xf>
    <xf numFmtId="192" fontId="27" fillId="28" borderId="15" xfId="97" applyNumberFormat="1" applyFont="1" applyFill="1" applyBorder="1" applyAlignment="1" applyProtection="1">
      <alignment/>
      <protection/>
    </xf>
    <xf numFmtId="192" fontId="25" fillId="28" borderId="15" xfId="97" applyNumberFormat="1" applyFont="1" applyFill="1" applyBorder="1" applyAlignment="1" applyProtection="1">
      <alignment/>
      <protection/>
    </xf>
    <xf numFmtId="0" fontId="25" fillId="28" borderId="15" xfId="0" applyNumberFormat="1" applyFont="1" applyFill="1" applyBorder="1" applyAlignment="1" applyProtection="1">
      <alignment horizontal="right"/>
      <protection/>
    </xf>
    <xf numFmtId="0" fontId="25" fillId="28" borderId="15" xfId="0" applyNumberFormat="1" applyFont="1" applyFill="1" applyBorder="1" applyAlignment="1" applyProtection="1">
      <alignment/>
      <protection/>
    </xf>
    <xf numFmtId="3" fontId="25" fillId="28" borderId="15" xfId="0" applyNumberFormat="1" applyFont="1" applyFill="1" applyBorder="1" applyAlignment="1" applyProtection="1">
      <alignment/>
      <protection/>
    </xf>
    <xf numFmtId="3" fontId="25" fillId="28" borderId="15" xfId="0" applyNumberFormat="1" applyFont="1" applyFill="1" applyBorder="1" applyAlignment="1" applyProtection="1">
      <alignment horizontal="right"/>
      <protection/>
    </xf>
    <xf numFmtId="3" fontId="27" fillId="28" borderId="15" xfId="0" applyNumberFormat="1" applyFont="1" applyFill="1" applyBorder="1" applyAlignment="1" applyProtection="1">
      <alignment horizontal="right"/>
      <protection/>
    </xf>
    <xf numFmtId="1" fontId="25" fillId="28" borderId="15" xfId="0" applyNumberFormat="1" applyFont="1" applyFill="1" applyBorder="1" applyAlignment="1" applyProtection="1">
      <alignment/>
      <protection/>
    </xf>
    <xf numFmtId="3" fontId="27" fillId="28" borderId="15" xfId="97" applyNumberFormat="1" applyFont="1" applyFill="1" applyBorder="1" applyAlignment="1" applyProtection="1">
      <alignment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188" fontId="27" fillId="0" borderId="15" xfId="0" applyNumberFormat="1" applyFont="1" applyFill="1" applyBorder="1" applyAlignment="1" applyProtection="1">
      <alignment/>
      <protection/>
    </xf>
    <xf numFmtId="3" fontId="27" fillId="0" borderId="15" xfId="0" applyNumberFormat="1" applyFont="1" applyFill="1" applyBorder="1" applyAlignment="1" applyProtection="1">
      <alignment/>
      <protection/>
    </xf>
    <xf numFmtId="0" fontId="25" fillId="0" borderId="15" xfId="0" applyNumberFormat="1" applyFont="1" applyFill="1" applyBorder="1" applyAlignment="1" applyProtection="1">
      <alignment horizontal="right"/>
      <protection/>
    </xf>
    <xf numFmtId="3" fontId="25" fillId="0" borderId="15" xfId="0" applyNumberFormat="1" applyFont="1" applyFill="1" applyBorder="1" applyAlignment="1" applyProtection="1">
      <alignment horizontal="right"/>
      <protection/>
    </xf>
    <xf numFmtId="188" fontId="27" fillId="0" borderId="15" xfId="97" applyNumberFormat="1" applyFont="1" applyFill="1" applyBorder="1" applyAlignment="1" applyProtection="1">
      <alignment/>
      <protection/>
    </xf>
    <xf numFmtId="49" fontId="25" fillId="0" borderId="15" xfId="0" applyNumberFormat="1" applyFont="1" applyFill="1" applyBorder="1" applyAlignment="1" applyProtection="1">
      <alignment horizontal="right"/>
      <protection/>
    </xf>
    <xf numFmtId="0" fontId="23" fillId="0" borderId="0" xfId="0" applyNumberFormat="1" applyFont="1" applyFill="1" applyBorder="1" applyAlignment="1" applyProtection="1">
      <alignment/>
      <protection/>
    </xf>
    <xf numFmtId="3" fontId="21" fillId="28" borderId="15" xfId="0" applyNumberFormat="1" applyFont="1" applyFill="1" applyBorder="1" applyAlignment="1" applyProtection="1">
      <alignment horizontal="right"/>
      <protection/>
    </xf>
    <xf numFmtId="3" fontId="21" fillId="0" borderId="15" xfId="0" applyNumberFormat="1" applyFont="1" applyFill="1" applyBorder="1" applyAlignment="1" applyProtection="1">
      <alignment horizontal="right"/>
      <protection/>
    </xf>
    <xf numFmtId="3" fontId="21" fillId="28" borderId="15" xfId="0" applyNumberFormat="1" applyFont="1" applyFill="1" applyBorder="1" applyAlignment="1" applyProtection="1">
      <alignment/>
      <protection/>
    </xf>
    <xf numFmtId="4" fontId="27" fillId="28" borderId="15" xfId="0" applyNumberFormat="1" applyFont="1" applyFill="1" applyBorder="1" applyAlignment="1" applyProtection="1">
      <alignment/>
      <protection/>
    </xf>
    <xf numFmtId="4" fontId="27" fillId="0" borderId="1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17" xfId="0" applyNumberFormat="1" applyFont="1" applyFill="1" applyBorder="1" applyAlignment="1" applyProtection="1" quotePrefix="1">
      <alignment horizontal="left" wrapText="1"/>
      <protection/>
    </xf>
    <xf numFmtId="0" fontId="38" fillId="0" borderId="16" xfId="0" applyNumberFormat="1" applyFont="1" applyFill="1" applyBorder="1" applyAlignment="1" applyProtection="1">
      <alignment wrapText="1"/>
      <protection/>
    </xf>
    <xf numFmtId="0" fontId="37" fillId="0" borderId="17" xfId="0" applyNumberFormat="1" applyFont="1" applyFill="1" applyBorder="1" applyAlignment="1" applyProtection="1">
      <alignment horizontal="left" wrapText="1"/>
      <protection/>
    </xf>
    <xf numFmtId="0" fontId="34" fillId="0" borderId="17" xfId="0" applyNumberFormat="1" applyFont="1" applyFill="1" applyBorder="1" applyAlignment="1" applyProtection="1">
      <alignment horizontal="left" wrapText="1"/>
      <protection/>
    </xf>
    <xf numFmtId="0" fontId="36" fillId="0" borderId="16" xfId="0" applyNumberFormat="1" applyFont="1" applyFill="1" applyBorder="1" applyAlignment="1" applyProtection="1">
      <alignment wrapText="1"/>
      <protection/>
    </xf>
    <xf numFmtId="0" fontId="25" fillId="0" borderId="16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16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17" xfId="0" applyFont="1" applyBorder="1" applyAlignment="1" quotePrefix="1">
      <alignment horizontal="left"/>
    </xf>
    <xf numFmtId="0" fontId="21" fillId="0" borderId="16" xfId="0" applyNumberFormat="1" applyFont="1" applyFill="1" applyBorder="1" applyAlignment="1" applyProtection="1">
      <alignment wrapText="1"/>
      <protection/>
    </xf>
    <xf numFmtId="0" fontId="28" fillId="0" borderId="15" xfId="0" applyNumberFormat="1" applyFont="1" applyFill="1" applyBorder="1" applyAlignment="1" applyProtection="1">
      <alignment horizontal="center" vertical="center" wrapText="1"/>
      <protection/>
    </xf>
    <xf numFmtId="3" fontId="22" fillId="0" borderId="15" xfId="0" applyNumberFormat="1" applyFont="1" applyBorder="1" applyAlignment="1">
      <alignment horizontal="center"/>
    </xf>
    <xf numFmtId="0" fontId="37" fillId="0" borderId="15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28" fillId="0" borderId="25" xfId="0" applyNumberFormat="1" applyFont="1" applyFill="1" applyBorder="1" applyAlignment="1" applyProtection="1" quotePrefix="1">
      <alignment horizontal="left" wrapText="1"/>
      <protection/>
    </xf>
    <xf numFmtId="0" fontId="35" fillId="0" borderId="25" xfId="0" applyNumberFormat="1" applyFont="1" applyFill="1" applyBorder="1" applyAlignment="1" applyProtection="1">
      <alignment wrapText="1"/>
      <protection/>
    </xf>
    <xf numFmtId="0" fontId="28" fillId="0" borderId="25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104775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142875</xdr:rowOff>
    </xdr:from>
    <xdr:to>
      <xdr:col>0</xdr:col>
      <xdr:colOff>1047750</xdr:colOff>
      <xdr:row>3</xdr:row>
      <xdr:rowOff>933450</xdr:rowOff>
    </xdr:to>
    <xdr:sp>
      <xdr:nvSpPr>
        <xdr:cNvPr id="2" name="Line 2"/>
        <xdr:cNvSpPr>
          <a:spLocks/>
        </xdr:cNvSpPr>
      </xdr:nvSpPr>
      <xdr:spPr>
        <a:xfrm>
          <a:off x="0" y="447675"/>
          <a:ext cx="104775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43375"/>
          <a:ext cx="10477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43375"/>
          <a:ext cx="10477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781925"/>
          <a:ext cx="104775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781925"/>
          <a:ext cx="104775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H10" sqref="H10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63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54" customHeight="1">
      <c r="A1" s="137" t="s">
        <v>92</v>
      </c>
      <c r="B1" s="137"/>
      <c r="C1" s="137"/>
      <c r="D1" s="137"/>
      <c r="E1" s="137"/>
      <c r="F1" s="137"/>
      <c r="G1" s="137"/>
      <c r="H1" s="137"/>
    </row>
    <row r="2" spans="1:8" s="43" customFormat="1" ht="26.25" customHeight="1">
      <c r="A2" s="137" t="s">
        <v>39</v>
      </c>
      <c r="B2" s="137"/>
      <c r="C2" s="137"/>
      <c r="D2" s="137"/>
      <c r="E2" s="137"/>
      <c r="F2" s="137"/>
      <c r="G2" s="148"/>
      <c r="H2" s="148"/>
    </row>
    <row r="3" spans="1:8" ht="23.25" customHeight="1">
      <c r="A3" s="137"/>
      <c r="B3" s="137"/>
      <c r="C3" s="137"/>
      <c r="D3" s="137"/>
      <c r="E3" s="137"/>
      <c r="F3" s="137"/>
      <c r="G3" s="137"/>
      <c r="H3" s="139"/>
    </row>
    <row r="4" spans="1:5" ht="9" customHeight="1">
      <c r="A4" s="44"/>
      <c r="B4" s="45"/>
      <c r="C4" s="45"/>
      <c r="D4" s="45"/>
      <c r="E4" s="45"/>
    </row>
    <row r="5" spans="1:9" ht="27.75" customHeight="1">
      <c r="A5" s="46"/>
      <c r="B5" s="47"/>
      <c r="C5" s="47"/>
      <c r="D5" s="48"/>
      <c r="E5" s="49"/>
      <c r="F5" s="50" t="s">
        <v>93</v>
      </c>
      <c r="G5" s="50" t="s">
        <v>94</v>
      </c>
      <c r="H5" s="51" t="s">
        <v>95</v>
      </c>
      <c r="I5" s="52"/>
    </row>
    <row r="6" spans="1:9" ht="27.75" customHeight="1">
      <c r="A6" s="142" t="s">
        <v>40</v>
      </c>
      <c r="B6" s="141"/>
      <c r="C6" s="141"/>
      <c r="D6" s="141"/>
      <c r="E6" s="147"/>
      <c r="F6" s="109">
        <v>6669444</v>
      </c>
      <c r="G6" s="109">
        <v>6669444</v>
      </c>
      <c r="H6" s="109">
        <v>6669444</v>
      </c>
      <c r="I6" s="68"/>
    </row>
    <row r="7" spans="1:8" ht="22.5" customHeight="1">
      <c r="A7" s="142" t="s">
        <v>0</v>
      </c>
      <c r="B7" s="141"/>
      <c r="C7" s="141"/>
      <c r="D7" s="141"/>
      <c r="E7" s="147"/>
      <c r="F7" s="109">
        <v>6669444</v>
      </c>
      <c r="G7" s="109">
        <v>6669444</v>
      </c>
      <c r="H7" s="109">
        <v>6669444</v>
      </c>
    </row>
    <row r="8" spans="1:8" ht="22.5" customHeight="1">
      <c r="A8" s="149" t="s">
        <v>1</v>
      </c>
      <c r="B8" s="147"/>
      <c r="C8" s="147"/>
      <c r="D8" s="147"/>
      <c r="E8" s="147"/>
      <c r="F8" s="110"/>
      <c r="G8" s="110"/>
      <c r="H8" s="110"/>
    </row>
    <row r="9" spans="1:8" ht="22.5" customHeight="1">
      <c r="A9" s="69" t="s">
        <v>41</v>
      </c>
      <c r="B9" s="53"/>
      <c r="C9" s="53"/>
      <c r="D9" s="53"/>
      <c r="E9" s="53"/>
      <c r="F9" s="109">
        <v>6669444</v>
      </c>
      <c r="G9" s="109">
        <v>6669444</v>
      </c>
      <c r="H9" s="109">
        <v>6669444</v>
      </c>
    </row>
    <row r="10" spans="1:8" ht="22.5" customHeight="1">
      <c r="A10" s="140" t="s">
        <v>2</v>
      </c>
      <c r="B10" s="141"/>
      <c r="C10" s="141"/>
      <c r="D10" s="141"/>
      <c r="E10" s="150"/>
      <c r="F10" s="109">
        <v>6669444</v>
      </c>
      <c r="G10" s="109">
        <v>6669444</v>
      </c>
      <c r="H10" s="109">
        <v>6669444</v>
      </c>
    </row>
    <row r="11" spans="1:8" ht="22.5" customHeight="1">
      <c r="A11" s="149" t="s">
        <v>3</v>
      </c>
      <c r="B11" s="147"/>
      <c r="C11" s="147"/>
      <c r="D11" s="147"/>
      <c r="E11" s="147"/>
      <c r="F11" s="109">
        <v>10000</v>
      </c>
      <c r="G11" s="109">
        <v>10000</v>
      </c>
      <c r="H11" s="109">
        <v>10000</v>
      </c>
    </row>
    <row r="12" spans="1:8" ht="22.5" customHeight="1">
      <c r="A12" s="140" t="s">
        <v>4</v>
      </c>
      <c r="B12" s="141"/>
      <c r="C12" s="141"/>
      <c r="D12" s="141"/>
      <c r="E12" s="141"/>
      <c r="F12" s="55"/>
      <c r="G12" s="55"/>
      <c r="H12" s="55"/>
    </row>
    <row r="13" spans="1:8" ht="25.5" customHeight="1">
      <c r="A13" s="137"/>
      <c r="B13" s="138"/>
      <c r="C13" s="138"/>
      <c r="D13" s="138"/>
      <c r="E13" s="138"/>
      <c r="F13" s="139"/>
      <c r="G13" s="139"/>
      <c r="H13" s="139"/>
    </row>
    <row r="14" spans="1:8" ht="27.75" customHeight="1">
      <c r="A14" s="46"/>
      <c r="B14" s="47"/>
      <c r="C14" s="47"/>
      <c r="D14" s="48"/>
      <c r="E14" s="49"/>
      <c r="F14" s="50" t="s">
        <v>93</v>
      </c>
      <c r="G14" s="50" t="s">
        <v>94</v>
      </c>
      <c r="H14" s="51" t="s">
        <v>95</v>
      </c>
    </row>
    <row r="15" spans="1:8" ht="22.5" customHeight="1">
      <c r="A15" s="143" t="s">
        <v>5</v>
      </c>
      <c r="B15" s="144"/>
      <c r="C15" s="144"/>
      <c r="D15" s="144"/>
      <c r="E15" s="145"/>
      <c r="F15" s="57"/>
      <c r="G15" s="57"/>
      <c r="H15" s="55"/>
    </row>
    <row r="16" spans="1:8" s="38" customFormat="1" ht="25.5" customHeight="1">
      <c r="A16" s="146"/>
      <c r="B16" s="138"/>
      <c r="C16" s="138"/>
      <c r="D16" s="138"/>
      <c r="E16" s="138"/>
      <c r="F16" s="139"/>
      <c r="G16" s="139"/>
      <c r="H16" s="139"/>
    </row>
    <row r="17" spans="1:8" s="38" customFormat="1" ht="27.75" customHeight="1">
      <c r="A17" s="46"/>
      <c r="B17" s="47"/>
      <c r="C17" s="47"/>
      <c r="D17" s="48"/>
      <c r="E17" s="49"/>
      <c r="F17" s="50" t="s">
        <v>93</v>
      </c>
      <c r="G17" s="50" t="s">
        <v>94</v>
      </c>
      <c r="H17" s="51" t="s">
        <v>95</v>
      </c>
    </row>
    <row r="18" spans="1:8" s="38" customFormat="1" ht="22.5" customHeight="1">
      <c r="A18" s="142" t="s">
        <v>6</v>
      </c>
      <c r="B18" s="141"/>
      <c r="C18" s="141"/>
      <c r="D18" s="141"/>
      <c r="E18" s="141"/>
      <c r="F18" s="54"/>
      <c r="G18" s="54"/>
      <c r="H18" s="54"/>
    </row>
    <row r="19" spans="1:8" s="38" customFormat="1" ht="22.5" customHeight="1">
      <c r="A19" s="142" t="s">
        <v>7</v>
      </c>
      <c r="B19" s="141"/>
      <c r="C19" s="141"/>
      <c r="D19" s="141"/>
      <c r="E19" s="141"/>
      <c r="F19" s="54"/>
      <c r="G19" s="54"/>
      <c r="H19" s="54"/>
    </row>
    <row r="20" spans="1:8" s="38" customFormat="1" ht="22.5" customHeight="1">
      <c r="A20" s="140" t="s">
        <v>8</v>
      </c>
      <c r="B20" s="141"/>
      <c r="C20" s="141"/>
      <c r="D20" s="141"/>
      <c r="E20" s="141"/>
      <c r="F20" s="54"/>
      <c r="G20" s="54"/>
      <c r="H20" s="54"/>
    </row>
    <row r="21" spans="1:8" s="38" customFormat="1" ht="15" customHeight="1">
      <c r="A21" s="58"/>
      <c r="B21" s="59"/>
      <c r="C21" s="56"/>
      <c r="D21" s="60"/>
      <c r="E21" s="59"/>
      <c r="F21" s="61"/>
      <c r="G21" s="61"/>
      <c r="H21" s="61"/>
    </row>
    <row r="22" spans="1:8" s="38" customFormat="1" ht="22.5" customHeight="1">
      <c r="A22" s="140" t="s">
        <v>9</v>
      </c>
      <c r="B22" s="141"/>
      <c r="C22" s="141"/>
      <c r="D22" s="141"/>
      <c r="E22" s="141"/>
      <c r="F22" s="54"/>
      <c r="G22" s="54"/>
      <c r="H22" s="54"/>
    </row>
    <row r="23" spans="1:5" s="38" customFormat="1" ht="18" customHeight="1">
      <c r="A23" s="62"/>
      <c r="B23" s="45"/>
      <c r="C23" s="45"/>
      <c r="D23" s="45"/>
      <c r="E23" s="45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22">
      <selection activeCell="B44" sqref="B44"/>
    </sheetView>
  </sheetViews>
  <sheetFormatPr defaultColWidth="11.421875" defaultRowHeight="12.75"/>
  <cols>
    <col min="1" max="1" width="16.00390625" style="8" customWidth="1"/>
    <col min="2" max="3" width="17.57421875" style="8" customWidth="1"/>
    <col min="4" max="4" width="17.57421875" style="39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51" t="s">
        <v>10</v>
      </c>
      <c r="B1" s="151"/>
      <c r="C1" s="151"/>
      <c r="D1" s="151"/>
      <c r="E1" s="151"/>
      <c r="F1" s="151"/>
      <c r="G1" s="151"/>
      <c r="H1" s="151"/>
    </row>
    <row r="2" spans="1:8" s="2" customFormat="1" ht="12.75">
      <c r="A2" s="89"/>
      <c r="B2" s="90"/>
      <c r="C2" s="90"/>
      <c r="D2" s="90"/>
      <c r="E2" s="90"/>
      <c r="F2" s="90"/>
      <c r="G2" s="90"/>
      <c r="H2" s="91" t="s">
        <v>11</v>
      </c>
    </row>
    <row r="3" spans="1:8" s="2" customFormat="1" ht="25.5">
      <c r="A3" s="92" t="s">
        <v>12</v>
      </c>
      <c r="B3" s="153" t="s">
        <v>84</v>
      </c>
      <c r="C3" s="154"/>
      <c r="D3" s="154"/>
      <c r="E3" s="154"/>
      <c r="F3" s="154"/>
      <c r="G3" s="154"/>
      <c r="H3" s="154"/>
    </row>
    <row r="4" spans="1:8" s="2" customFormat="1" ht="76.5">
      <c r="A4" s="93" t="s">
        <v>13</v>
      </c>
      <c r="B4" s="94" t="s">
        <v>14</v>
      </c>
      <c r="C4" s="94" t="s">
        <v>15</v>
      </c>
      <c r="D4" s="94" t="s">
        <v>16</v>
      </c>
      <c r="E4" s="94" t="s">
        <v>17</v>
      </c>
      <c r="F4" s="94" t="s">
        <v>18</v>
      </c>
      <c r="G4" s="94" t="s">
        <v>19</v>
      </c>
      <c r="H4" s="94" t="s">
        <v>86</v>
      </c>
    </row>
    <row r="5" spans="1:8" s="2" customFormat="1" ht="12.75">
      <c r="A5" s="95">
        <v>652</v>
      </c>
      <c r="B5" s="96"/>
      <c r="C5" s="96"/>
      <c r="D5" s="108">
        <v>112000</v>
      </c>
      <c r="E5" s="96"/>
      <c r="F5" s="96"/>
      <c r="G5" s="96"/>
      <c r="H5" s="96"/>
    </row>
    <row r="6" spans="1:8" s="2" customFormat="1" ht="12.75">
      <c r="A6" s="95">
        <v>661</v>
      </c>
      <c r="B6" s="96"/>
      <c r="C6" s="108">
        <v>17501</v>
      </c>
      <c r="D6" s="96"/>
      <c r="E6" s="96"/>
      <c r="F6" s="96"/>
      <c r="G6" s="96"/>
      <c r="H6" s="96"/>
    </row>
    <row r="7" spans="1:8" s="2" customFormat="1" ht="12.75">
      <c r="A7" s="95">
        <v>634</v>
      </c>
      <c r="B7" s="96"/>
      <c r="C7" s="96"/>
      <c r="D7" s="96"/>
      <c r="E7" s="96">
        <v>110000</v>
      </c>
      <c r="F7" s="107"/>
      <c r="G7" s="96"/>
      <c r="H7" s="96"/>
    </row>
    <row r="8" spans="1:8" s="2" customFormat="1" ht="12.75">
      <c r="A8" s="95">
        <v>636</v>
      </c>
      <c r="B8" s="108"/>
      <c r="C8" s="96"/>
      <c r="D8" s="96"/>
      <c r="E8" s="96">
        <v>5411830</v>
      </c>
      <c r="F8" s="96"/>
      <c r="G8" s="106"/>
      <c r="H8" s="96"/>
    </row>
    <row r="9" spans="1:8" s="2" customFormat="1" ht="12.75">
      <c r="A9" s="95">
        <v>636</v>
      </c>
      <c r="B9" s="96"/>
      <c r="C9" s="96"/>
      <c r="D9" s="96"/>
      <c r="E9" s="96">
        <v>60000</v>
      </c>
      <c r="F9" s="96"/>
      <c r="G9" s="108"/>
      <c r="H9" s="96"/>
    </row>
    <row r="10" spans="1:8" s="2" customFormat="1" ht="12.75">
      <c r="A10" s="95">
        <v>636</v>
      </c>
      <c r="B10" s="96"/>
      <c r="C10" s="96"/>
      <c r="D10" s="96"/>
      <c r="E10" s="96">
        <v>200000</v>
      </c>
      <c r="F10" s="96"/>
      <c r="G10" s="96"/>
      <c r="H10" s="96"/>
    </row>
    <row r="11" spans="1:8" s="2" customFormat="1" ht="12.75">
      <c r="A11" s="95">
        <v>639</v>
      </c>
      <c r="B11" s="96">
        <v>458440</v>
      </c>
      <c r="C11" s="96"/>
      <c r="D11" s="96"/>
      <c r="E11" s="96"/>
      <c r="F11" s="96"/>
      <c r="G11" s="96"/>
      <c r="H11" s="96">
        <v>66000</v>
      </c>
    </row>
    <row r="12" spans="1:8" s="2" customFormat="1" ht="12.75">
      <c r="A12" s="95">
        <v>639</v>
      </c>
      <c r="B12" s="96"/>
      <c r="C12" s="96"/>
      <c r="D12" s="96"/>
      <c r="E12" s="96"/>
      <c r="F12" s="96"/>
      <c r="G12" s="96"/>
      <c r="H12" s="96">
        <v>129500</v>
      </c>
    </row>
    <row r="13" spans="1:8" s="2" customFormat="1" ht="12.75">
      <c r="A13" s="95">
        <v>922</v>
      </c>
      <c r="B13" s="96"/>
      <c r="C13" s="96"/>
      <c r="D13" s="96"/>
      <c r="E13" s="96">
        <v>104172.78</v>
      </c>
      <c r="F13" s="96"/>
      <c r="G13" s="96"/>
      <c r="H13" s="96"/>
    </row>
    <row r="14" spans="1:8" s="2" customFormat="1" ht="30" customHeight="1">
      <c r="A14" s="97" t="s">
        <v>20</v>
      </c>
      <c r="B14" s="96">
        <f aca="true" t="shared" si="0" ref="B14:H14">SUM(B5:B12)</f>
        <v>458440</v>
      </c>
      <c r="C14" s="96">
        <f t="shared" si="0"/>
        <v>17501</v>
      </c>
      <c r="D14" s="96">
        <f t="shared" si="0"/>
        <v>112000</v>
      </c>
      <c r="E14" s="96">
        <f>SUM(E5:E13)</f>
        <v>5886002.78</v>
      </c>
      <c r="F14" s="96">
        <f t="shared" si="0"/>
        <v>0</v>
      </c>
      <c r="G14" s="96">
        <f t="shared" si="0"/>
        <v>0</v>
      </c>
      <c r="H14" s="96">
        <f t="shared" si="0"/>
        <v>195500</v>
      </c>
    </row>
    <row r="15" spans="1:8" s="2" customFormat="1" ht="28.5" customHeight="1">
      <c r="A15" s="97" t="s">
        <v>85</v>
      </c>
      <c r="B15" s="152">
        <f>B14+C14+D14+E14+F14+G14+H14</f>
        <v>6669443.78</v>
      </c>
      <c r="C15" s="152"/>
      <c r="D15" s="152"/>
      <c r="E15" s="152"/>
      <c r="F15" s="152"/>
      <c r="G15" s="152"/>
      <c r="H15" s="152"/>
    </row>
    <row r="16" spans="1:8" ht="12.75">
      <c r="A16" s="98"/>
      <c r="B16" s="98"/>
      <c r="C16" s="98"/>
      <c r="D16" s="99"/>
      <c r="E16" s="100"/>
      <c r="F16" s="87"/>
      <c r="G16" s="87"/>
      <c r="H16" s="91"/>
    </row>
    <row r="17" spans="1:8" ht="24" customHeight="1">
      <c r="A17" s="101" t="s">
        <v>12</v>
      </c>
      <c r="B17" s="153" t="s">
        <v>90</v>
      </c>
      <c r="C17" s="154"/>
      <c r="D17" s="154"/>
      <c r="E17" s="154"/>
      <c r="F17" s="154"/>
      <c r="G17" s="154"/>
      <c r="H17" s="154"/>
    </row>
    <row r="18" spans="1:8" ht="76.5">
      <c r="A18" s="102" t="s">
        <v>13</v>
      </c>
      <c r="B18" s="94" t="s">
        <v>14</v>
      </c>
      <c r="C18" s="94" t="s">
        <v>15</v>
      </c>
      <c r="D18" s="94" t="s">
        <v>16</v>
      </c>
      <c r="E18" s="94" t="s">
        <v>17</v>
      </c>
      <c r="F18" s="94" t="s">
        <v>18</v>
      </c>
      <c r="G18" s="94" t="s">
        <v>19</v>
      </c>
      <c r="H18" s="94" t="s">
        <v>87</v>
      </c>
    </row>
    <row r="19" spans="1:8" ht="12.75">
      <c r="A19" s="95">
        <v>652</v>
      </c>
      <c r="B19" s="96"/>
      <c r="C19" s="96"/>
      <c r="D19" s="108">
        <v>112000</v>
      </c>
      <c r="E19" s="96"/>
      <c r="F19" s="96"/>
      <c r="G19" s="96"/>
      <c r="H19" s="96"/>
    </row>
    <row r="20" spans="1:8" ht="12.75">
      <c r="A20" s="95">
        <v>661</v>
      </c>
      <c r="B20" s="96"/>
      <c r="C20" s="108">
        <v>17501</v>
      </c>
      <c r="D20" s="96"/>
      <c r="E20" s="96"/>
      <c r="F20" s="96"/>
      <c r="G20" s="96"/>
      <c r="H20" s="96"/>
    </row>
    <row r="21" spans="1:8" ht="12.75">
      <c r="A21" s="95">
        <v>634</v>
      </c>
      <c r="B21" s="96"/>
      <c r="C21" s="96"/>
      <c r="D21" s="96"/>
      <c r="E21" s="96">
        <v>110000</v>
      </c>
      <c r="F21" s="107"/>
      <c r="G21" s="96"/>
      <c r="H21" s="96"/>
    </row>
    <row r="22" spans="1:8" ht="12.75">
      <c r="A22" s="95">
        <v>636</v>
      </c>
      <c r="B22" s="108"/>
      <c r="C22" s="96"/>
      <c r="D22" s="96"/>
      <c r="E22" s="96">
        <v>5411830</v>
      </c>
      <c r="F22" s="96"/>
      <c r="G22" s="106"/>
      <c r="H22" s="96"/>
    </row>
    <row r="23" spans="1:8" ht="12.75">
      <c r="A23" s="95">
        <v>636</v>
      </c>
      <c r="B23" s="96"/>
      <c r="C23" s="96"/>
      <c r="D23" s="96"/>
      <c r="E23" s="96">
        <v>60000</v>
      </c>
      <c r="F23" s="96"/>
      <c r="G23" s="108"/>
      <c r="H23" s="96"/>
    </row>
    <row r="24" spans="1:8" ht="12.75">
      <c r="A24" s="95">
        <v>636</v>
      </c>
      <c r="B24" s="96"/>
      <c r="C24" s="96"/>
      <c r="D24" s="96"/>
      <c r="E24" s="96">
        <v>200000</v>
      </c>
      <c r="F24" s="96"/>
      <c r="G24" s="96"/>
      <c r="H24" s="96"/>
    </row>
    <row r="25" spans="1:8" ht="12.75">
      <c r="A25" s="95">
        <v>639</v>
      </c>
      <c r="B25" s="96">
        <v>458440</v>
      </c>
      <c r="C25" s="96"/>
      <c r="D25" s="96"/>
      <c r="E25" s="96"/>
      <c r="F25" s="96"/>
      <c r="G25" s="96"/>
      <c r="H25" s="96">
        <v>66000</v>
      </c>
    </row>
    <row r="26" spans="1:8" ht="12.75">
      <c r="A26" s="95">
        <v>639</v>
      </c>
      <c r="B26" s="96"/>
      <c r="C26" s="96"/>
      <c r="D26" s="96"/>
      <c r="E26" s="96"/>
      <c r="F26" s="96"/>
      <c r="G26" s="96"/>
      <c r="H26" s="96">
        <v>129500</v>
      </c>
    </row>
    <row r="27" spans="1:8" ht="12.75">
      <c r="A27" s="95">
        <v>922</v>
      </c>
      <c r="B27" s="96"/>
      <c r="C27" s="96"/>
      <c r="D27" s="96"/>
      <c r="E27" s="96">
        <v>104173</v>
      </c>
      <c r="F27" s="96"/>
      <c r="G27" s="96"/>
      <c r="H27" s="96"/>
    </row>
    <row r="28" spans="1:8" s="2" customFormat="1" ht="30" customHeight="1">
      <c r="A28" s="97" t="s">
        <v>20</v>
      </c>
      <c r="B28" s="96">
        <f aca="true" t="shared" si="1" ref="B28:H28">SUM(B19:B26)</f>
        <v>458440</v>
      </c>
      <c r="C28" s="96">
        <f t="shared" si="1"/>
        <v>17501</v>
      </c>
      <c r="D28" s="96">
        <f t="shared" si="1"/>
        <v>112000</v>
      </c>
      <c r="E28" s="96">
        <f>SUM(E19:E27)</f>
        <v>5886003</v>
      </c>
      <c r="F28" s="96">
        <f t="shared" si="1"/>
        <v>0</v>
      </c>
      <c r="G28" s="96">
        <f t="shared" si="1"/>
        <v>0</v>
      </c>
      <c r="H28" s="96">
        <f t="shared" si="1"/>
        <v>195500</v>
      </c>
    </row>
    <row r="29" spans="1:8" s="2" customFormat="1" ht="28.5" customHeight="1">
      <c r="A29" s="97" t="s">
        <v>91</v>
      </c>
      <c r="B29" s="152">
        <f>B28+C28+D28+E28+F28+G28+H28</f>
        <v>6669444</v>
      </c>
      <c r="C29" s="152"/>
      <c r="D29" s="152"/>
      <c r="E29" s="152"/>
      <c r="F29" s="152"/>
      <c r="G29" s="152"/>
      <c r="H29" s="152"/>
    </row>
    <row r="30" spans="1:8" ht="12.75">
      <c r="A30" s="103"/>
      <c r="B30" s="103"/>
      <c r="C30" s="103"/>
      <c r="D30" s="104"/>
      <c r="E30" s="105"/>
      <c r="F30" s="87"/>
      <c r="G30" s="87"/>
      <c r="H30" s="87"/>
    </row>
    <row r="31" spans="1:8" ht="25.5">
      <c r="A31" s="101" t="s">
        <v>12</v>
      </c>
      <c r="B31" s="153" t="s">
        <v>96</v>
      </c>
      <c r="C31" s="154"/>
      <c r="D31" s="154"/>
      <c r="E31" s="154"/>
      <c r="F31" s="154"/>
      <c r="G31" s="154"/>
      <c r="H31" s="154"/>
    </row>
    <row r="32" spans="1:8" ht="76.5">
      <c r="A32" s="102" t="s">
        <v>13</v>
      </c>
      <c r="B32" s="94" t="s">
        <v>14</v>
      </c>
      <c r="C32" s="94" t="s">
        <v>15</v>
      </c>
      <c r="D32" s="94" t="s">
        <v>16</v>
      </c>
      <c r="E32" s="94" t="s">
        <v>17</v>
      </c>
      <c r="F32" s="94" t="s">
        <v>18</v>
      </c>
      <c r="G32" s="94" t="s">
        <v>19</v>
      </c>
      <c r="H32" s="94" t="s">
        <v>88</v>
      </c>
    </row>
    <row r="33" spans="1:8" ht="12.75">
      <c r="A33" s="95">
        <v>652</v>
      </c>
      <c r="B33" s="96"/>
      <c r="C33" s="96"/>
      <c r="D33" s="108">
        <v>112000</v>
      </c>
      <c r="E33" s="96"/>
      <c r="F33" s="96"/>
      <c r="G33" s="96"/>
      <c r="H33" s="96"/>
    </row>
    <row r="34" spans="1:8" ht="12.75">
      <c r="A34" s="95">
        <v>661</v>
      </c>
      <c r="B34" s="96"/>
      <c r="C34" s="108">
        <v>17501</v>
      </c>
      <c r="D34" s="96"/>
      <c r="E34" s="96"/>
      <c r="F34" s="96"/>
      <c r="G34" s="96"/>
      <c r="H34" s="96"/>
    </row>
    <row r="35" spans="1:8" ht="12.75">
      <c r="A35" s="95">
        <v>634</v>
      </c>
      <c r="B35" s="96"/>
      <c r="C35" s="96"/>
      <c r="D35" s="96"/>
      <c r="E35" s="96">
        <v>110000</v>
      </c>
      <c r="F35" s="107"/>
      <c r="G35" s="96"/>
      <c r="H35" s="96"/>
    </row>
    <row r="36" spans="1:8" ht="12.75">
      <c r="A36" s="95">
        <v>636</v>
      </c>
      <c r="B36" s="108"/>
      <c r="C36" s="96"/>
      <c r="D36" s="96"/>
      <c r="E36" s="96">
        <v>5411830</v>
      </c>
      <c r="F36" s="96"/>
      <c r="G36" s="106"/>
      <c r="H36" s="96"/>
    </row>
    <row r="37" spans="1:8" ht="13.5" customHeight="1">
      <c r="A37" s="95">
        <v>636</v>
      </c>
      <c r="B37" s="96"/>
      <c r="C37" s="96"/>
      <c r="D37" s="96"/>
      <c r="E37" s="96">
        <v>60000</v>
      </c>
      <c r="F37" s="96"/>
      <c r="G37" s="108"/>
      <c r="H37" s="96"/>
    </row>
    <row r="38" spans="1:8" ht="13.5" customHeight="1">
      <c r="A38" s="95">
        <v>636</v>
      </c>
      <c r="B38" s="96"/>
      <c r="C38" s="96"/>
      <c r="D38" s="96"/>
      <c r="E38" s="96">
        <v>200000</v>
      </c>
      <c r="F38" s="96"/>
      <c r="G38" s="96"/>
      <c r="H38" s="96"/>
    </row>
    <row r="39" spans="1:8" ht="13.5" customHeight="1">
      <c r="A39" s="95">
        <v>639</v>
      </c>
      <c r="B39" s="96">
        <v>458440</v>
      </c>
      <c r="C39" s="96"/>
      <c r="D39" s="96"/>
      <c r="E39" s="96"/>
      <c r="F39" s="96"/>
      <c r="G39" s="96"/>
      <c r="H39" s="96">
        <v>66000</v>
      </c>
    </row>
    <row r="40" spans="1:8" ht="12.75">
      <c r="A40" s="95">
        <v>639</v>
      </c>
      <c r="B40" s="96"/>
      <c r="C40" s="96"/>
      <c r="D40" s="96"/>
      <c r="E40" s="96"/>
      <c r="F40" s="96"/>
      <c r="G40" s="96"/>
      <c r="H40" s="96">
        <v>129500</v>
      </c>
    </row>
    <row r="41" spans="1:8" ht="12.75">
      <c r="A41" s="95">
        <v>922</v>
      </c>
      <c r="B41" s="96"/>
      <c r="C41" s="96"/>
      <c r="D41" s="96"/>
      <c r="E41" s="96">
        <v>104173</v>
      </c>
      <c r="F41" s="96"/>
      <c r="G41" s="96"/>
      <c r="H41" s="96"/>
    </row>
    <row r="42" spans="1:8" s="2" customFormat="1" ht="30" customHeight="1">
      <c r="A42" s="97" t="s">
        <v>20</v>
      </c>
      <c r="B42" s="96">
        <f aca="true" t="shared" si="2" ref="B42:H42">SUM(B33:B40)</f>
        <v>458440</v>
      </c>
      <c r="C42" s="96">
        <f t="shared" si="2"/>
        <v>17501</v>
      </c>
      <c r="D42" s="96">
        <f t="shared" si="2"/>
        <v>112000</v>
      </c>
      <c r="E42" s="96">
        <f>SUM(E33:E41)</f>
        <v>5886003</v>
      </c>
      <c r="F42" s="96">
        <f t="shared" si="2"/>
        <v>0</v>
      </c>
      <c r="G42" s="96">
        <f t="shared" si="2"/>
        <v>0</v>
      </c>
      <c r="H42" s="96">
        <f t="shared" si="2"/>
        <v>195500</v>
      </c>
    </row>
    <row r="43" spans="1:8" s="2" customFormat="1" ht="28.5" customHeight="1">
      <c r="A43" s="97" t="s">
        <v>97</v>
      </c>
      <c r="B43" s="152">
        <f>B42+C42+D42+E42+F42+G42+H42</f>
        <v>6669444</v>
      </c>
      <c r="C43" s="152"/>
      <c r="D43" s="152"/>
      <c r="E43" s="152"/>
      <c r="F43" s="152"/>
      <c r="G43" s="152"/>
      <c r="H43" s="152"/>
    </row>
    <row r="44" spans="3:5" ht="13.5" customHeight="1">
      <c r="C44" s="11"/>
      <c r="D44" s="9"/>
      <c r="E44" s="12"/>
    </row>
    <row r="45" spans="3:5" ht="13.5" customHeight="1">
      <c r="C45" s="11"/>
      <c r="D45" s="13"/>
      <c r="E45" s="14"/>
    </row>
    <row r="46" spans="4:5" ht="13.5" customHeight="1">
      <c r="D46" s="15"/>
      <c r="E46" s="16"/>
    </row>
    <row r="47" spans="4:5" ht="13.5" customHeight="1">
      <c r="D47" s="17"/>
      <c r="E47" s="18"/>
    </row>
    <row r="48" spans="4:5" ht="13.5" customHeight="1">
      <c r="D48" s="9"/>
      <c r="E48" s="10"/>
    </row>
    <row r="49" spans="3:5" ht="28.5" customHeight="1">
      <c r="C49" s="11"/>
      <c r="D49" s="9"/>
      <c r="E49" s="19"/>
    </row>
    <row r="50" spans="3:5" ht="13.5" customHeight="1">
      <c r="C50" s="11"/>
      <c r="D50" s="9"/>
      <c r="E50" s="14"/>
    </row>
    <row r="51" spans="4:5" ht="13.5" customHeight="1">
      <c r="D51" s="9"/>
      <c r="E51" s="10"/>
    </row>
    <row r="52" spans="4:5" ht="13.5" customHeight="1">
      <c r="D52" s="9"/>
      <c r="E52" s="18"/>
    </row>
    <row r="53" spans="4:5" ht="13.5" customHeight="1">
      <c r="D53" s="9"/>
      <c r="E53" s="10"/>
    </row>
    <row r="54" spans="4:5" ht="22.5" customHeight="1">
      <c r="D54" s="9"/>
      <c r="E54" s="20"/>
    </row>
    <row r="55" spans="4:5" ht="13.5" customHeight="1">
      <c r="D55" s="15"/>
      <c r="E55" s="16"/>
    </row>
    <row r="56" spans="2:5" ht="13.5" customHeight="1">
      <c r="B56" s="11"/>
      <c r="D56" s="15"/>
      <c r="E56" s="21"/>
    </row>
    <row r="57" spans="3:5" ht="13.5" customHeight="1">
      <c r="C57" s="11"/>
      <c r="D57" s="15"/>
      <c r="E57" s="22"/>
    </row>
    <row r="58" spans="3:5" ht="13.5" customHeight="1">
      <c r="C58" s="11"/>
      <c r="D58" s="17"/>
      <c r="E58" s="14"/>
    </row>
    <row r="59" spans="4:5" ht="13.5" customHeight="1">
      <c r="D59" s="9"/>
      <c r="E59" s="10"/>
    </row>
    <row r="60" spans="2:5" ht="13.5" customHeight="1">
      <c r="B60" s="11"/>
      <c r="D60" s="9"/>
      <c r="E60" s="12"/>
    </row>
    <row r="61" spans="3:5" ht="13.5" customHeight="1">
      <c r="C61" s="11"/>
      <c r="D61" s="9"/>
      <c r="E61" s="21"/>
    </row>
    <row r="62" spans="3:5" ht="13.5" customHeight="1">
      <c r="C62" s="11"/>
      <c r="D62" s="17"/>
      <c r="E62" s="14"/>
    </row>
    <row r="63" spans="4:5" ht="13.5" customHeight="1">
      <c r="D63" s="15"/>
      <c r="E63" s="10"/>
    </row>
    <row r="64" spans="3:5" ht="13.5" customHeight="1">
      <c r="C64" s="11"/>
      <c r="D64" s="15"/>
      <c r="E64" s="21"/>
    </row>
    <row r="65" spans="4:5" ht="22.5" customHeight="1">
      <c r="D65" s="17"/>
      <c r="E65" s="20"/>
    </row>
    <row r="66" spans="4:5" ht="13.5" customHeight="1">
      <c r="D66" s="9"/>
      <c r="E66" s="10"/>
    </row>
    <row r="67" spans="4:5" ht="13.5" customHeight="1">
      <c r="D67" s="17"/>
      <c r="E67" s="14"/>
    </row>
    <row r="68" spans="4:5" ht="13.5" customHeight="1">
      <c r="D68" s="9"/>
      <c r="E68" s="10"/>
    </row>
    <row r="69" spans="4:5" ht="13.5" customHeight="1">
      <c r="D69" s="9"/>
      <c r="E69" s="10"/>
    </row>
    <row r="70" spans="1:5" ht="13.5" customHeight="1">
      <c r="A70" s="11"/>
      <c r="D70" s="23"/>
      <c r="E70" s="21"/>
    </row>
    <row r="71" spans="2:5" ht="13.5" customHeight="1">
      <c r="B71" s="11"/>
      <c r="C71" s="11"/>
      <c r="D71" s="24"/>
      <c r="E71" s="21"/>
    </row>
    <row r="72" spans="2:5" ht="13.5" customHeight="1">
      <c r="B72" s="11"/>
      <c r="C72" s="11"/>
      <c r="D72" s="24"/>
      <c r="E72" s="12"/>
    </row>
    <row r="73" spans="2:5" ht="13.5" customHeight="1">
      <c r="B73" s="11"/>
      <c r="C73" s="11"/>
      <c r="D73" s="17"/>
      <c r="E73" s="18"/>
    </row>
    <row r="74" spans="4:5" ht="12.75">
      <c r="D74" s="9"/>
      <c r="E74" s="10"/>
    </row>
    <row r="75" spans="2:5" ht="12.75">
      <c r="B75" s="11"/>
      <c r="D75" s="9"/>
      <c r="E75" s="21"/>
    </row>
    <row r="76" spans="3:5" ht="12.75">
      <c r="C76" s="11"/>
      <c r="D76" s="9"/>
      <c r="E76" s="12"/>
    </row>
    <row r="77" spans="3:5" ht="12.75">
      <c r="C77" s="11"/>
      <c r="D77" s="17"/>
      <c r="E77" s="14"/>
    </row>
    <row r="78" spans="4:5" ht="12.75">
      <c r="D78" s="9"/>
      <c r="E78" s="10"/>
    </row>
    <row r="79" spans="4:5" ht="12.75">
      <c r="D79" s="9"/>
      <c r="E79" s="10"/>
    </row>
    <row r="80" spans="4:5" ht="12.75">
      <c r="D80" s="25"/>
      <c r="E80" s="26"/>
    </row>
    <row r="81" spans="4:5" ht="12.75">
      <c r="D81" s="9"/>
      <c r="E81" s="10"/>
    </row>
    <row r="82" spans="4:5" ht="12.75">
      <c r="D82" s="9"/>
      <c r="E82" s="10"/>
    </row>
    <row r="83" spans="4:5" ht="12.75">
      <c r="D83" s="9"/>
      <c r="E83" s="10"/>
    </row>
    <row r="84" spans="4:5" ht="12.75">
      <c r="D84" s="17"/>
      <c r="E84" s="14"/>
    </row>
    <row r="85" spans="4:5" ht="12.75">
      <c r="D85" s="9"/>
      <c r="E85" s="10"/>
    </row>
    <row r="86" spans="4:5" ht="12.75">
      <c r="D86" s="17"/>
      <c r="E86" s="14"/>
    </row>
    <row r="87" spans="4:5" ht="12.75">
      <c r="D87" s="9"/>
      <c r="E87" s="10"/>
    </row>
    <row r="88" spans="4:5" ht="12.75">
      <c r="D88" s="9"/>
      <c r="E88" s="10"/>
    </row>
    <row r="89" spans="4:5" ht="12.75">
      <c r="D89" s="9"/>
      <c r="E89" s="10"/>
    </row>
    <row r="90" spans="4:5" ht="12.75">
      <c r="D90" s="9"/>
      <c r="E90" s="10"/>
    </row>
    <row r="91" spans="1:5" ht="28.5" customHeight="1">
      <c r="A91" s="27"/>
      <c r="B91" s="27"/>
      <c r="C91" s="27"/>
      <c r="D91" s="28"/>
      <c r="E91" s="29"/>
    </row>
    <row r="92" spans="3:5" ht="12.75">
      <c r="C92" s="11"/>
      <c r="D92" s="9"/>
      <c r="E92" s="12"/>
    </row>
    <row r="93" spans="4:5" ht="12.75">
      <c r="D93" s="30"/>
      <c r="E93" s="31"/>
    </row>
    <row r="94" spans="4:5" ht="12.75">
      <c r="D94" s="9"/>
      <c r="E94" s="10"/>
    </row>
    <row r="95" spans="4:5" ht="12.75">
      <c r="D95" s="25"/>
      <c r="E95" s="26"/>
    </row>
    <row r="96" spans="4:5" ht="12.75">
      <c r="D96" s="25"/>
      <c r="E96" s="26"/>
    </row>
    <row r="97" spans="4:5" ht="12.75">
      <c r="D97" s="9"/>
      <c r="E97" s="10"/>
    </row>
    <row r="98" spans="4:5" ht="12.75">
      <c r="D98" s="17"/>
      <c r="E98" s="14"/>
    </row>
    <row r="99" spans="4:5" ht="12.75">
      <c r="D99" s="9"/>
      <c r="E99" s="10"/>
    </row>
    <row r="100" spans="4:5" ht="12.75">
      <c r="D100" s="9"/>
      <c r="E100" s="10"/>
    </row>
    <row r="101" spans="4:5" ht="12.75">
      <c r="D101" s="17"/>
      <c r="E101" s="14"/>
    </row>
    <row r="102" spans="4:5" ht="12.75">
      <c r="D102" s="9"/>
      <c r="E102" s="10"/>
    </row>
    <row r="103" spans="4:5" ht="12.75">
      <c r="D103" s="25"/>
      <c r="E103" s="26"/>
    </row>
    <row r="104" spans="4:5" ht="12.75">
      <c r="D104" s="17"/>
      <c r="E104" s="31"/>
    </row>
    <row r="105" spans="4:5" ht="12.75">
      <c r="D105" s="15"/>
      <c r="E105" s="26"/>
    </row>
    <row r="106" spans="4:5" ht="12.75">
      <c r="D106" s="17"/>
      <c r="E106" s="14"/>
    </row>
    <row r="107" spans="4:5" ht="12.75">
      <c r="D107" s="9"/>
      <c r="E107" s="10"/>
    </row>
    <row r="108" spans="3:5" ht="12.75">
      <c r="C108" s="11"/>
      <c r="D108" s="9"/>
      <c r="E108" s="12"/>
    </row>
    <row r="109" spans="4:5" ht="12.75">
      <c r="D109" s="15"/>
      <c r="E109" s="14"/>
    </row>
    <row r="110" spans="4:5" ht="12.75">
      <c r="D110" s="15"/>
      <c r="E110" s="26"/>
    </row>
    <row r="111" spans="3:5" ht="12.75">
      <c r="C111" s="11"/>
      <c r="D111" s="15"/>
      <c r="E111" s="32"/>
    </row>
    <row r="112" spans="3:5" ht="12.75">
      <c r="C112" s="11"/>
      <c r="D112" s="17"/>
      <c r="E112" s="18"/>
    </row>
    <row r="113" spans="4:5" ht="12.75">
      <c r="D113" s="9"/>
      <c r="E113" s="10"/>
    </row>
    <row r="114" spans="4:5" ht="12.75">
      <c r="D114" s="30"/>
      <c r="E114" s="33"/>
    </row>
    <row r="115" spans="4:5" ht="11.25" customHeight="1">
      <c r="D115" s="25"/>
      <c r="E115" s="26"/>
    </row>
    <row r="116" spans="2:5" ht="24" customHeight="1">
      <c r="B116" s="11"/>
      <c r="D116" s="25"/>
      <c r="E116" s="34"/>
    </row>
    <row r="117" spans="3:5" ht="15" customHeight="1">
      <c r="C117" s="11"/>
      <c r="D117" s="25"/>
      <c r="E117" s="34"/>
    </row>
    <row r="118" spans="4:5" ht="11.25" customHeight="1">
      <c r="D118" s="30"/>
      <c r="E118" s="31"/>
    </row>
    <row r="119" spans="4:5" ht="12.75">
      <c r="D119" s="25"/>
      <c r="E119" s="26"/>
    </row>
    <row r="120" spans="2:5" ht="13.5" customHeight="1">
      <c r="B120" s="11"/>
      <c r="D120" s="25"/>
      <c r="E120" s="35"/>
    </row>
    <row r="121" spans="3:5" ht="12.75" customHeight="1">
      <c r="C121" s="11"/>
      <c r="D121" s="25"/>
      <c r="E121" s="12"/>
    </row>
    <row r="122" spans="3:5" ht="12.75" customHeight="1">
      <c r="C122" s="11"/>
      <c r="D122" s="17"/>
      <c r="E122" s="18"/>
    </row>
    <row r="123" spans="4:5" ht="12.75">
      <c r="D123" s="9"/>
      <c r="E123" s="10"/>
    </row>
    <row r="124" spans="3:5" ht="12.75">
      <c r="C124" s="11"/>
      <c r="D124" s="9"/>
      <c r="E124" s="32"/>
    </row>
    <row r="125" spans="4:5" ht="12.75">
      <c r="D125" s="30"/>
      <c r="E125" s="31"/>
    </row>
    <row r="126" spans="4:5" ht="12.75">
      <c r="D126" s="25"/>
      <c r="E126" s="26"/>
    </row>
    <row r="127" spans="4:5" ht="12.75">
      <c r="D127" s="9"/>
      <c r="E127" s="10"/>
    </row>
    <row r="128" spans="1:5" ht="19.5" customHeight="1">
      <c r="A128" s="36"/>
      <c r="B128" s="6"/>
      <c r="C128" s="6"/>
      <c r="D128" s="6"/>
      <c r="E128" s="21"/>
    </row>
    <row r="129" spans="1:5" ht="15" customHeight="1">
      <c r="A129" s="11"/>
      <c r="D129" s="23"/>
      <c r="E129" s="21"/>
    </row>
    <row r="130" spans="1:5" ht="12.75">
      <c r="A130" s="11"/>
      <c r="B130" s="11"/>
      <c r="D130" s="23"/>
      <c r="E130" s="12"/>
    </row>
    <row r="131" spans="3:5" ht="12.75">
      <c r="C131" s="11"/>
      <c r="D131" s="9"/>
      <c r="E131" s="21"/>
    </row>
    <row r="132" spans="4:5" ht="12.75">
      <c r="D132" s="13"/>
      <c r="E132" s="14"/>
    </row>
    <row r="133" spans="2:5" ht="12.75">
      <c r="B133" s="11"/>
      <c r="D133" s="9"/>
      <c r="E133" s="12"/>
    </row>
    <row r="134" spans="3:5" ht="12.75">
      <c r="C134" s="11"/>
      <c r="D134" s="9"/>
      <c r="E134" s="12"/>
    </row>
    <row r="135" spans="4:5" ht="12.75">
      <c r="D135" s="17"/>
      <c r="E135" s="18"/>
    </row>
    <row r="136" spans="3:5" ht="22.5" customHeight="1">
      <c r="C136" s="11"/>
      <c r="D136" s="9"/>
      <c r="E136" s="19"/>
    </row>
    <row r="137" spans="4:5" ht="12.75">
      <c r="D137" s="9"/>
      <c r="E137" s="18"/>
    </row>
    <row r="138" spans="2:5" ht="12.75">
      <c r="B138" s="11"/>
      <c r="D138" s="15"/>
      <c r="E138" s="21"/>
    </row>
    <row r="139" spans="3:5" ht="12.75">
      <c r="C139" s="11"/>
      <c r="D139" s="15"/>
      <c r="E139" s="22"/>
    </row>
    <row r="140" spans="4:5" ht="12.75">
      <c r="D140" s="17"/>
      <c r="E140" s="14"/>
    </row>
    <row r="141" spans="1:5" ht="13.5" customHeight="1">
      <c r="A141" s="11"/>
      <c r="D141" s="23"/>
      <c r="E141" s="21"/>
    </row>
    <row r="142" spans="2:5" ht="13.5" customHeight="1">
      <c r="B142" s="11"/>
      <c r="D142" s="9"/>
      <c r="E142" s="21"/>
    </row>
    <row r="143" spans="3:5" ht="13.5" customHeight="1">
      <c r="C143" s="11"/>
      <c r="D143" s="9"/>
      <c r="E143" s="12"/>
    </row>
    <row r="144" spans="3:5" ht="12.75">
      <c r="C144" s="11"/>
      <c r="D144" s="17"/>
      <c r="E144" s="14"/>
    </row>
    <row r="145" spans="3:5" ht="12.75">
      <c r="C145" s="11"/>
      <c r="D145" s="9"/>
      <c r="E145" s="12"/>
    </row>
    <row r="146" spans="4:5" ht="12.75">
      <c r="D146" s="30"/>
      <c r="E146" s="31"/>
    </row>
    <row r="147" spans="3:5" ht="12.75">
      <c r="C147" s="11"/>
      <c r="D147" s="15"/>
      <c r="E147" s="32"/>
    </row>
    <row r="148" spans="3:5" ht="12.75">
      <c r="C148" s="11"/>
      <c r="D148" s="17"/>
      <c r="E148" s="18"/>
    </row>
    <row r="149" spans="4:5" ht="12.75">
      <c r="D149" s="30"/>
      <c r="E149" s="37"/>
    </row>
    <row r="150" spans="2:5" ht="12.75">
      <c r="B150" s="11"/>
      <c r="D150" s="25"/>
      <c r="E150" s="35"/>
    </row>
    <row r="151" spans="3:5" ht="12.75">
      <c r="C151" s="11"/>
      <c r="D151" s="25"/>
      <c r="E151" s="12"/>
    </row>
    <row r="152" spans="3:5" ht="12.75">
      <c r="C152" s="11"/>
      <c r="D152" s="17"/>
      <c r="E152" s="18"/>
    </row>
    <row r="153" spans="3:5" ht="12.75">
      <c r="C153" s="11"/>
      <c r="D153" s="17"/>
      <c r="E153" s="18"/>
    </row>
    <row r="154" spans="4:5" ht="12.75">
      <c r="D154" s="9"/>
      <c r="E154" s="10"/>
    </row>
    <row r="155" spans="1:5" s="38" customFormat="1" ht="18" customHeight="1">
      <c r="A155" s="155"/>
      <c r="B155" s="156"/>
      <c r="C155" s="156"/>
      <c r="D155" s="156"/>
      <c r="E155" s="156"/>
    </row>
    <row r="156" spans="1:5" ht="28.5" customHeight="1">
      <c r="A156" s="27"/>
      <c r="B156" s="27"/>
      <c r="C156" s="27"/>
      <c r="D156" s="28"/>
      <c r="E156" s="29"/>
    </row>
    <row r="158" spans="1:5" ht="15.75">
      <c r="A158" s="40"/>
      <c r="B158" s="11"/>
      <c r="C158" s="11"/>
      <c r="D158" s="41"/>
      <c r="E158" s="5"/>
    </row>
    <row r="159" spans="1:5" ht="12.75">
      <c r="A159" s="11"/>
      <c r="B159" s="11"/>
      <c r="C159" s="11"/>
      <c r="D159" s="41"/>
      <c r="E159" s="5"/>
    </row>
    <row r="160" spans="1:5" ht="17.25" customHeight="1">
      <c r="A160" s="11"/>
      <c r="B160" s="11"/>
      <c r="C160" s="11"/>
      <c r="D160" s="41"/>
      <c r="E160" s="5"/>
    </row>
    <row r="161" spans="1:5" ht="13.5" customHeight="1">
      <c r="A161" s="11"/>
      <c r="B161" s="11"/>
      <c r="C161" s="11"/>
      <c r="D161" s="41"/>
      <c r="E161" s="5"/>
    </row>
    <row r="162" spans="1:5" ht="12.75">
      <c r="A162" s="11"/>
      <c r="B162" s="11"/>
      <c r="C162" s="11"/>
      <c r="D162" s="41"/>
      <c r="E162" s="5"/>
    </row>
    <row r="163" spans="1:3" ht="12.75">
      <c r="A163" s="11"/>
      <c r="B163" s="11"/>
      <c r="C163" s="11"/>
    </row>
    <row r="164" spans="1:5" ht="12.75">
      <c r="A164" s="11"/>
      <c r="B164" s="11"/>
      <c r="C164" s="11"/>
      <c r="D164" s="41"/>
      <c r="E164" s="5"/>
    </row>
    <row r="165" spans="1:5" ht="12.75">
      <c r="A165" s="11"/>
      <c r="B165" s="11"/>
      <c r="C165" s="11"/>
      <c r="D165" s="41"/>
      <c r="E165" s="42"/>
    </row>
    <row r="166" spans="1:5" ht="12.75">
      <c r="A166" s="11"/>
      <c r="B166" s="11"/>
      <c r="C166" s="11"/>
      <c r="D166" s="41"/>
      <c r="E166" s="5"/>
    </row>
    <row r="167" spans="1:5" ht="22.5" customHeight="1">
      <c r="A167" s="11"/>
      <c r="B167" s="11"/>
      <c r="C167" s="11"/>
      <c r="D167" s="41"/>
      <c r="E167" s="19"/>
    </row>
    <row r="168" spans="4:5" ht="22.5" customHeight="1">
      <c r="D168" s="17"/>
      <c r="E168" s="20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9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11.421875" style="65" bestFit="1" customWidth="1"/>
    <col min="2" max="2" width="34.421875" style="66" customWidth="1"/>
    <col min="3" max="3" width="14.28125" style="3" customWidth="1"/>
    <col min="4" max="4" width="12.28125" style="3" bestFit="1" customWidth="1"/>
    <col min="5" max="5" width="12.421875" style="3" bestFit="1" customWidth="1"/>
    <col min="6" max="6" width="14.140625" style="131" bestFit="1" customWidth="1"/>
    <col min="7" max="7" width="12.8515625" style="3" customWidth="1"/>
    <col min="8" max="8" width="7.57421875" style="3" bestFit="1" customWidth="1"/>
    <col min="9" max="9" width="14.28125" style="3" customWidth="1"/>
    <col min="10" max="10" width="10.00390625" style="3" customWidth="1"/>
    <col min="11" max="11" width="13.140625" style="3" customWidth="1"/>
    <col min="12" max="12" width="12.8515625" style="3" customWidth="1"/>
    <col min="13" max="16384" width="11.421875" style="1" customWidth="1"/>
  </cols>
  <sheetData>
    <row r="1" spans="1:12" ht="24" customHeight="1">
      <c r="A1" s="157" t="s">
        <v>21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3" s="5" customFormat="1" ht="67.5">
      <c r="A2" s="67" t="s">
        <v>22</v>
      </c>
      <c r="B2" s="67" t="s">
        <v>23</v>
      </c>
      <c r="C2" s="4" t="s">
        <v>98</v>
      </c>
      <c r="D2" s="67" t="s">
        <v>14</v>
      </c>
      <c r="E2" s="67" t="s">
        <v>15</v>
      </c>
      <c r="F2" s="124" t="s">
        <v>16</v>
      </c>
      <c r="G2" s="67" t="s">
        <v>17</v>
      </c>
      <c r="H2" s="67" t="s">
        <v>24</v>
      </c>
      <c r="I2" s="67" t="s">
        <v>19</v>
      </c>
      <c r="J2" s="67" t="s">
        <v>77</v>
      </c>
      <c r="K2" s="4" t="s">
        <v>89</v>
      </c>
      <c r="L2" s="4" t="s">
        <v>99</v>
      </c>
      <c r="M2" s="82"/>
    </row>
    <row r="3" spans="1:13" ht="12.75">
      <c r="A3" s="70"/>
      <c r="B3" s="71"/>
      <c r="C3" s="87"/>
      <c r="D3" s="87"/>
      <c r="E3" s="87"/>
      <c r="F3" s="87"/>
      <c r="G3" s="87"/>
      <c r="H3" s="87"/>
      <c r="I3" s="87"/>
      <c r="J3" s="87"/>
      <c r="K3" s="87"/>
      <c r="L3" s="87"/>
      <c r="M3" s="83"/>
    </row>
    <row r="4" spans="1:12" s="5" customFormat="1" ht="38.25">
      <c r="A4" s="70"/>
      <c r="B4" s="72" t="s">
        <v>82</v>
      </c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2.75">
      <c r="A5" s="70"/>
      <c r="B5" s="71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s="5" customFormat="1" ht="12.75">
      <c r="A6" s="70"/>
      <c r="B6" s="74" t="s">
        <v>65</v>
      </c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 s="5" customFormat="1" ht="12.75" customHeight="1">
      <c r="A7" s="75" t="s">
        <v>42</v>
      </c>
      <c r="B7" s="74" t="s">
        <v>66</v>
      </c>
      <c r="C7" s="112"/>
      <c r="D7" s="112"/>
      <c r="E7" s="112"/>
      <c r="F7" s="73"/>
      <c r="G7" s="112"/>
      <c r="H7" s="112"/>
      <c r="I7" s="112"/>
      <c r="J7" s="112"/>
      <c r="K7" s="112"/>
      <c r="L7" s="112"/>
    </row>
    <row r="8" spans="1:12" s="5" customFormat="1" ht="12.75" customHeight="1">
      <c r="A8" s="70">
        <v>9222</v>
      </c>
      <c r="B8" s="74" t="s">
        <v>103</v>
      </c>
      <c r="C8" s="113">
        <f>C9+F8</f>
        <v>6669443.66</v>
      </c>
      <c r="D8" s="135"/>
      <c r="E8" s="135"/>
      <c r="F8" s="136">
        <v>2026.17</v>
      </c>
      <c r="G8" s="135"/>
      <c r="H8" s="135"/>
      <c r="I8" s="135"/>
      <c r="J8" s="135"/>
      <c r="K8" s="135"/>
      <c r="L8" s="135"/>
    </row>
    <row r="9" spans="1:12" s="5" customFormat="1" ht="12.75">
      <c r="A9" s="70">
        <v>3</v>
      </c>
      <c r="B9" s="74" t="s">
        <v>25</v>
      </c>
      <c r="C9" s="113">
        <f>SUM(D9:J9)</f>
        <v>6667417.49</v>
      </c>
      <c r="D9" s="114">
        <f>D17</f>
        <v>458440</v>
      </c>
      <c r="E9" s="114">
        <f>E17+E50</f>
        <v>17500.88</v>
      </c>
      <c r="F9" s="125">
        <f>F17</f>
        <v>109973.83</v>
      </c>
      <c r="G9" s="114">
        <f>G10+G17+G50</f>
        <v>5886002.78</v>
      </c>
      <c r="H9" s="112"/>
      <c r="I9" s="112"/>
      <c r="J9" s="114">
        <f>J10+J17</f>
        <v>195500</v>
      </c>
      <c r="K9" s="114">
        <f>C9</f>
        <v>6667417.49</v>
      </c>
      <c r="L9" s="114">
        <f>K9</f>
        <v>6667417.49</v>
      </c>
    </row>
    <row r="10" spans="1:12" s="5" customFormat="1" ht="12.75">
      <c r="A10" s="70">
        <v>31</v>
      </c>
      <c r="B10" s="74" t="s">
        <v>26</v>
      </c>
      <c r="C10" s="115">
        <f>SUM(D10:J10)</f>
        <v>5387754.600000001</v>
      </c>
      <c r="D10" s="114"/>
      <c r="E10" s="112"/>
      <c r="F10" s="126"/>
      <c r="G10" s="114">
        <f>G12+G13+G15</f>
        <v>5268254.600000001</v>
      </c>
      <c r="H10" s="112"/>
      <c r="I10" s="112"/>
      <c r="J10" s="114">
        <f>J12+J13+J15</f>
        <v>119500</v>
      </c>
      <c r="K10" s="114">
        <f>C10</f>
        <v>5387754.600000001</v>
      </c>
      <c r="L10" s="114">
        <f>K10</f>
        <v>5387754.600000001</v>
      </c>
    </row>
    <row r="11" spans="1:12" ht="12.75">
      <c r="A11" s="76">
        <v>311</v>
      </c>
      <c r="B11" s="71" t="s">
        <v>27</v>
      </c>
      <c r="C11" s="116">
        <f aca="true" t="shared" si="0" ref="C11:C60">SUM(D11:J11)</f>
        <v>4375043.2</v>
      </c>
      <c r="D11" s="117"/>
      <c r="E11" s="118"/>
      <c r="F11" s="127"/>
      <c r="G11" s="134">
        <f>4255000+26043.2</f>
        <v>4281043.2</v>
      </c>
      <c r="H11" s="118"/>
      <c r="I11" s="118"/>
      <c r="J11" s="119">
        <v>94000</v>
      </c>
      <c r="K11" s="118"/>
      <c r="L11" s="118"/>
    </row>
    <row r="12" spans="1:12" ht="12.75">
      <c r="A12" s="76">
        <v>3111</v>
      </c>
      <c r="B12" s="71" t="s">
        <v>62</v>
      </c>
      <c r="C12" s="116">
        <f t="shared" si="0"/>
        <v>4375043.2</v>
      </c>
      <c r="D12" s="119"/>
      <c r="E12" s="118"/>
      <c r="F12" s="88"/>
      <c r="G12" s="134">
        <f>4255000+26043.2</f>
        <v>4281043.2</v>
      </c>
      <c r="H12" s="118"/>
      <c r="I12" s="118"/>
      <c r="J12" s="119">
        <v>94000</v>
      </c>
      <c r="K12" s="118"/>
      <c r="L12" s="118"/>
    </row>
    <row r="13" spans="1:12" ht="12.75">
      <c r="A13" s="76">
        <v>3121</v>
      </c>
      <c r="B13" s="71" t="s">
        <v>28</v>
      </c>
      <c r="C13" s="116">
        <f t="shared" si="0"/>
        <v>265043.2</v>
      </c>
      <c r="D13" s="119"/>
      <c r="E13" s="118"/>
      <c r="F13" s="87"/>
      <c r="G13" s="132">
        <f>230000+26043.2</f>
        <v>256043.2</v>
      </c>
      <c r="H13" s="118"/>
      <c r="I13" s="118"/>
      <c r="J13" s="119">
        <v>9000</v>
      </c>
      <c r="K13" s="118"/>
      <c r="L13" s="118"/>
    </row>
    <row r="14" spans="1:12" ht="12.75">
      <c r="A14" s="76">
        <v>313</v>
      </c>
      <c r="B14" s="74" t="s">
        <v>29</v>
      </c>
      <c r="C14" s="115">
        <f t="shared" si="0"/>
        <v>747668.2</v>
      </c>
      <c r="D14" s="114"/>
      <c r="E14" s="118"/>
      <c r="F14" s="126"/>
      <c r="G14" s="114">
        <f>G15</f>
        <v>731168.2</v>
      </c>
      <c r="H14" s="118"/>
      <c r="I14" s="118"/>
      <c r="J14" s="114">
        <f>J15</f>
        <v>16500</v>
      </c>
      <c r="K14" s="118"/>
      <c r="L14" s="118"/>
    </row>
    <row r="15" spans="1:12" ht="12.75">
      <c r="A15" s="76">
        <v>3132</v>
      </c>
      <c r="B15" s="71" t="s">
        <v>63</v>
      </c>
      <c r="C15" s="116">
        <f t="shared" si="0"/>
        <v>747668.2</v>
      </c>
      <c r="D15" s="119"/>
      <c r="E15" s="118"/>
      <c r="F15" s="128"/>
      <c r="G15" s="134">
        <f>705125+26043.2</f>
        <v>731168.2</v>
      </c>
      <c r="H15" s="118"/>
      <c r="I15" s="118"/>
      <c r="J15" s="119">
        <v>16500</v>
      </c>
      <c r="K15" s="118"/>
      <c r="L15" s="118"/>
    </row>
    <row r="16" spans="1:12" ht="15" customHeight="1">
      <c r="A16" s="76">
        <v>3133</v>
      </c>
      <c r="B16" s="71" t="s">
        <v>78</v>
      </c>
      <c r="C16" s="116">
        <f t="shared" si="0"/>
        <v>0</v>
      </c>
      <c r="D16" s="119"/>
      <c r="E16" s="118"/>
      <c r="F16" s="87"/>
      <c r="G16" s="119">
        <v>0</v>
      </c>
      <c r="H16" s="118"/>
      <c r="I16" s="118"/>
      <c r="J16" s="119"/>
      <c r="K16" s="118"/>
      <c r="L16" s="118"/>
    </row>
    <row r="17" spans="1:12" s="5" customFormat="1" ht="12.75">
      <c r="A17" s="70">
        <v>32</v>
      </c>
      <c r="B17" s="74" t="s">
        <v>30</v>
      </c>
      <c r="C17" s="115">
        <f t="shared" si="0"/>
        <v>1075662.89</v>
      </c>
      <c r="D17" s="121">
        <f>D18+D23+D30+D41+D47</f>
        <v>458440</v>
      </c>
      <c r="E17" s="114">
        <f>E18+E23+E30+E41</f>
        <v>15500.880000000001</v>
      </c>
      <c r="F17" s="125">
        <f>F18+F23+F30+F41</f>
        <v>109973.83</v>
      </c>
      <c r="G17" s="114">
        <f>G18+G23+G30+G41</f>
        <v>415748.18</v>
      </c>
      <c r="H17" s="112"/>
      <c r="I17" s="112"/>
      <c r="J17" s="114">
        <f>J18+J23</f>
        <v>76000</v>
      </c>
      <c r="K17" s="114">
        <f>C17</f>
        <v>1075662.89</v>
      </c>
      <c r="L17" s="114">
        <f>K17</f>
        <v>1075662.89</v>
      </c>
    </row>
    <row r="18" spans="1:12" ht="12.75">
      <c r="A18" s="70">
        <v>321</v>
      </c>
      <c r="B18" s="74" t="s">
        <v>31</v>
      </c>
      <c r="C18" s="115">
        <f t="shared" si="0"/>
        <v>299998.18</v>
      </c>
      <c r="D18" s="121">
        <f>SUM(D19:D22)</f>
        <v>48000</v>
      </c>
      <c r="E18" s="114"/>
      <c r="F18" s="129">
        <f>SUM(F19:F22)</f>
        <v>5000</v>
      </c>
      <c r="G18" s="114">
        <f>SUM(G19:G22)</f>
        <v>236998.18</v>
      </c>
      <c r="H18" s="118"/>
      <c r="I18" s="118"/>
      <c r="J18" s="114">
        <f>SUM(J19:J22)</f>
        <v>10000</v>
      </c>
      <c r="K18" s="118"/>
      <c r="L18" s="118"/>
    </row>
    <row r="19" spans="1:12" ht="12.75">
      <c r="A19" s="76">
        <v>3211</v>
      </c>
      <c r="B19" s="71" t="s">
        <v>43</v>
      </c>
      <c r="C19" s="116">
        <f t="shared" si="0"/>
        <v>44000</v>
      </c>
      <c r="D19" s="120">
        <v>40000</v>
      </c>
      <c r="E19" s="120"/>
      <c r="F19" s="128">
        <v>4000</v>
      </c>
      <c r="G19" s="119"/>
      <c r="H19" s="118"/>
      <c r="I19" s="118"/>
      <c r="J19" s="118"/>
      <c r="K19" s="118"/>
      <c r="L19" s="118"/>
    </row>
    <row r="20" spans="1:12" ht="12.75">
      <c r="A20" s="76">
        <v>3212</v>
      </c>
      <c r="B20" s="71" t="s">
        <v>64</v>
      </c>
      <c r="C20" s="116">
        <f t="shared" si="0"/>
        <v>246998.18</v>
      </c>
      <c r="D20" s="119"/>
      <c r="E20" s="118"/>
      <c r="F20" s="128">
        <v>0</v>
      </c>
      <c r="G20" s="134">
        <f>210955+26043.18</f>
        <v>236998.18</v>
      </c>
      <c r="H20" s="118"/>
      <c r="I20" s="118"/>
      <c r="J20" s="119">
        <v>10000</v>
      </c>
      <c r="K20" s="118"/>
      <c r="L20" s="118"/>
    </row>
    <row r="21" spans="1:12" ht="12.75">
      <c r="A21" s="76">
        <v>3213</v>
      </c>
      <c r="B21" s="71" t="s">
        <v>44</v>
      </c>
      <c r="C21" s="116">
        <f t="shared" si="0"/>
        <v>3000</v>
      </c>
      <c r="D21" s="120">
        <v>3000</v>
      </c>
      <c r="E21" s="119"/>
      <c r="F21" s="87">
        <v>0</v>
      </c>
      <c r="G21" s="118"/>
      <c r="H21" s="118"/>
      <c r="I21" s="118"/>
      <c r="J21" s="118"/>
      <c r="K21" s="118"/>
      <c r="L21" s="118"/>
    </row>
    <row r="22" spans="1:12" ht="12.75">
      <c r="A22" s="76">
        <v>3214</v>
      </c>
      <c r="B22" s="71" t="s">
        <v>80</v>
      </c>
      <c r="C22" s="116">
        <f t="shared" si="0"/>
        <v>6000</v>
      </c>
      <c r="D22" s="132">
        <f>1000+4000</f>
        <v>5000</v>
      </c>
      <c r="E22" s="120"/>
      <c r="F22" s="88">
        <v>1000</v>
      </c>
      <c r="G22" s="119"/>
      <c r="H22" s="118"/>
      <c r="I22" s="118"/>
      <c r="J22" s="118"/>
      <c r="K22" s="118"/>
      <c r="L22" s="118"/>
    </row>
    <row r="23" spans="1:12" ht="12.75">
      <c r="A23" s="70">
        <v>322</v>
      </c>
      <c r="B23" s="74" t="s">
        <v>32</v>
      </c>
      <c r="C23" s="115">
        <f t="shared" si="0"/>
        <v>516653.83</v>
      </c>
      <c r="D23" s="114">
        <f>SUM(D24:D29)</f>
        <v>312680</v>
      </c>
      <c r="E23" s="121">
        <f>SUM(E24:E29)</f>
        <v>3000</v>
      </c>
      <c r="F23" s="126">
        <f>SUM(F24:F29)</f>
        <v>89973.83</v>
      </c>
      <c r="G23" s="114">
        <f>SUM(G24:G29)</f>
        <v>45000</v>
      </c>
      <c r="H23" s="118"/>
      <c r="I23" s="118"/>
      <c r="J23" s="114">
        <f>J25</f>
        <v>66000</v>
      </c>
      <c r="K23" s="118"/>
      <c r="L23" s="118"/>
    </row>
    <row r="24" spans="1:12" ht="12.75">
      <c r="A24" s="76">
        <v>3221</v>
      </c>
      <c r="B24" s="71" t="s">
        <v>45</v>
      </c>
      <c r="C24" s="116">
        <f t="shared" si="0"/>
        <v>62680</v>
      </c>
      <c r="D24" s="120">
        <v>53680</v>
      </c>
      <c r="E24" s="120">
        <v>2000</v>
      </c>
      <c r="F24" s="128">
        <v>2000</v>
      </c>
      <c r="G24" s="120">
        <v>5000</v>
      </c>
      <c r="H24" s="118"/>
      <c r="I24" s="118"/>
      <c r="J24" s="112"/>
      <c r="K24" s="118"/>
      <c r="L24" s="118"/>
    </row>
    <row r="25" spans="1:12" ht="12.75">
      <c r="A25" s="76">
        <v>3222</v>
      </c>
      <c r="B25" s="71" t="s">
        <v>67</v>
      </c>
      <c r="C25" s="116">
        <f t="shared" si="0"/>
        <v>151000</v>
      </c>
      <c r="D25" s="122"/>
      <c r="E25" s="117"/>
      <c r="F25" s="128">
        <v>85000</v>
      </c>
      <c r="G25" s="120"/>
      <c r="H25" s="118"/>
      <c r="I25" s="118"/>
      <c r="J25" s="119">
        <v>66000</v>
      </c>
      <c r="K25" s="118"/>
      <c r="L25" s="118"/>
    </row>
    <row r="26" spans="1:12" ht="12.75">
      <c r="A26" s="76">
        <v>3223</v>
      </c>
      <c r="B26" s="71" t="s">
        <v>46</v>
      </c>
      <c r="C26" s="116">
        <f t="shared" si="0"/>
        <v>245000</v>
      </c>
      <c r="D26" s="120">
        <v>245000</v>
      </c>
      <c r="E26" s="117"/>
      <c r="F26" s="87">
        <v>0</v>
      </c>
      <c r="G26" s="118"/>
      <c r="H26" s="118"/>
      <c r="I26" s="118"/>
      <c r="J26" s="118"/>
      <c r="K26" s="118"/>
      <c r="L26" s="118"/>
    </row>
    <row r="27" spans="1:12" ht="12.75">
      <c r="A27" s="76">
        <v>3224</v>
      </c>
      <c r="B27" s="71" t="s">
        <v>47</v>
      </c>
      <c r="C27" s="116">
        <f t="shared" si="0"/>
        <v>0</v>
      </c>
      <c r="D27" s="122">
        <v>0</v>
      </c>
      <c r="E27" s="120"/>
      <c r="F27" s="127">
        <v>0</v>
      </c>
      <c r="G27" s="118"/>
      <c r="H27" s="118"/>
      <c r="I27" s="118"/>
      <c r="J27" s="118"/>
      <c r="K27" s="118"/>
      <c r="L27" s="118"/>
    </row>
    <row r="28" spans="1:12" ht="12.75">
      <c r="A28" s="76">
        <v>3225</v>
      </c>
      <c r="B28" s="71" t="s">
        <v>48</v>
      </c>
      <c r="C28" s="116">
        <f t="shared" si="0"/>
        <v>53973.83</v>
      </c>
      <c r="D28" s="120">
        <v>10000</v>
      </c>
      <c r="E28" s="120">
        <v>1000</v>
      </c>
      <c r="F28" s="133">
        <f>5000-2026.17</f>
        <v>2973.83</v>
      </c>
      <c r="G28" s="119">
        <v>40000</v>
      </c>
      <c r="H28" s="118"/>
      <c r="I28" s="117"/>
      <c r="J28" s="118"/>
      <c r="K28" s="118"/>
      <c r="L28" s="118"/>
    </row>
    <row r="29" spans="1:12" ht="15" customHeight="1">
      <c r="A29" s="76">
        <v>3227</v>
      </c>
      <c r="B29" s="71" t="s">
        <v>79</v>
      </c>
      <c r="C29" s="116">
        <f t="shared" si="0"/>
        <v>4000</v>
      </c>
      <c r="D29" s="120">
        <v>4000</v>
      </c>
      <c r="E29" s="119"/>
      <c r="F29" s="87">
        <v>0</v>
      </c>
      <c r="G29" s="118"/>
      <c r="H29" s="118"/>
      <c r="I29" s="118"/>
      <c r="J29" s="118"/>
      <c r="K29" s="118"/>
      <c r="L29" s="118"/>
    </row>
    <row r="30" spans="1:12" ht="12.75">
      <c r="A30" s="70">
        <v>323</v>
      </c>
      <c r="B30" s="74" t="s">
        <v>33</v>
      </c>
      <c r="C30" s="115">
        <f t="shared" si="0"/>
        <v>210500</v>
      </c>
      <c r="D30" s="123">
        <f>SUM(D31:D40)</f>
        <v>84000</v>
      </c>
      <c r="E30" s="114"/>
      <c r="F30" s="126">
        <f>F31+F36+F37</f>
        <v>13500</v>
      </c>
      <c r="G30" s="114">
        <f>SUM(G31:G40)</f>
        <v>113000</v>
      </c>
      <c r="H30" s="118"/>
      <c r="I30" s="118"/>
      <c r="J30" s="118"/>
      <c r="K30" s="118"/>
      <c r="L30" s="118"/>
    </row>
    <row r="31" spans="1:12" ht="12.75">
      <c r="A31" s="76">
        <v>3231</v>
      </c>
      <c r="B31" s="71" t="s">
        <v>49</v>
      </c>
      <c r="C31" s="116">
        <f t="shared" si="0"/>
        <v>20000</v>
      </c>
      <c r="D31" s="120">
        <v>20000</v>
      </c>
      <c r="E31" s="118"/>
      <c r="F31" s="130" t="s">
        <v>102</v>
      </c>
      <c r="G31" s="119"/>
      <c r="H31" s="118"/>
      <c r="I31" s="118"/>
      <c r="J31" s="118"/>
      <c r="K31" s="118"/>
      <c r="L31" s="118"/>
    </row>
    <row r="32" spans="1:12" ht="25.5">
      <c r="A32" s="76">
        <v>32319</v>
      </c>
      <c r="B32" s="71" t="s">
        <v>60</v>
      </c>
      <c r="C32" s="116">
        <f t="shared" si="0"/>
        <v>0</v>
      </c>
      <c r="D32" s="118">
        <v>0</v>
      </c>
      <c r="E32" s="118"/>
      <c r="F32" s="87">
        <v>0</v>
      </c>
      <c r="G32" s="118"/>
      <c r="H32" s="118"/>
      <c r="I32" s="118"/>
      <c r="J32" s="118"/>
      <c r="K32" s="118"/>
      <c r="L32" s="118"/>
    </row>
    <row r="33" spans="1:12" ht="12.75" customHeight="1">
      <c r="A33" s="76">
        <v>3232</v>
      </c>
      <c r="B33" s="71" t="s">
        <v>59</v>
      </c>
      <c r="C33" s="116">
        <f t="shared" si="0"/>
        <v>0</v>
      </c>
      <c r="D33" s="119">
        <v>0</v>
      </c>
      <c r="E33" s="120"/>
      <c r="F33" s="128">
        <v>0</v>
      </c>
      <c r="G33" s="119"/>
      <c r="H33" s="118"/>
      <c r="I33" s="118"/>
      <c r="J33" s="118"/>
      <c r="K33" s="118"/>
      <c r="L33" s="118"/>
    </row>
    <row r="34" spans="1:12" ht="12.75">
      <c r="A34" s="76">
        <v>3233</v>
      </c>
      <c r="B34" s="71" t="s">
        <v>50</v>
      </c>
      <c r="C34" s="116">
        <f t="shared" si="0"/>
        <v>0</v>
      </c>
      <c r="D34" s="120">
        <v>0</v>
      </c>
      <c r="E34" s="118"/>
      <c r="F34" s="87">
        <v>0</v>
      </c>
      <c r="G34" s="118"/>
      <c r="H34" s="118"/>
      <c r="I34" s="118"/>
      <c r="J34" s="118"/>
      <c r="K34" s="118"/>
      <c r="L34" s="118"/>
    </row>
    <row r="35" spans="1:12" ht="12.75">
      <c r="A35" s="76">
        <v>3234</v>
      </c>
      <c r="B35" s="71" t="s">
        <v>51</v>
      </c>
      <c r="C35" s="116">
        <f t="shared" si="0"/>
        <v>38000</v>
      </c>
      <c r="D35" s="120">
        <v>38000</v>
      </c>
      <c r="E35" s="120"/>
      <c r="F35" s="87">
        <v>0</v>
      </c>
      <c r="G35" s="118"/>
      <c r="H35" s="118"/>
      <c r="I35" s="118"/>
      <c r="J35" s="118"/>
      <c r="K35" s="118"/>
      <c r="L35" s="118"/>
    </row>
    <row r="36" spans="1:12" ht="38.25">
      <c r="A36" s="76">
        <v>3236</v>
      </c>
      <c r="B36" s="71" t="s">
        <v>81</v>
      </c>
      <c r="C36" s="116">
        <f t="shared" si="0"/>
        <v>9000</v>
      </c>
      <c r="D36" s="120">
        <v>7000</v>
      </c>
      <c r="E36" s="118"/>
      <c r="F36" s="88">
        <v>2000</v>
      </c>
      <c r="G36" s="118"/>
      <c r="H36" s="118"/>
      <c r="I36" s="118"/>
      <c r="J36" s="118"/>
      <c r="K36" s="118"/>
      <c r="L36" s="118"/>
    </row>
    <row r="37" spans="1:12" ht="12.75">
      <c r="A37" s="76">
        <v>3237</v>
      </c>
      <c r="B37" s="71" t="s">
        <v>52</v>
      </c>
      <c r="C37" s="116">
        <f t="shared" si="0"/>
        <v>8000</v>
      </c>
      <c r="D37" s="120">
        <v>0</v>
      </c>
      <c r="E37" s="120"/>
      <c r="F37" s="128">
        <v>8000</v>
      </c>
      <c r="G37" s="119"/>
      <c r="H37" s="118"/>
      <c r="I37" s="118"/>
      <c r="J37" s="118"/>
      <c r="K37" s="118"/>
      <c r="L37" s="118"/>
    </row>
    <row r="38" spans="1:12" ht="12.75">
      <c r="A38" s="76">
        <v>3238</v>
      </c>
      <c r="B38" s="71" t="s">
        <v>53</v>
      </c>
      <c r="C38" s="116">
        <f t="shared" si="0"/>
        <v>15000</v>
      </c>
      <c r="D38" s="120">
        <v>12000</v>
      </c>
      <c r="E38" s="119"/>
      <c r="F38" s="87">
        <v>0</v>
      </c>
      <c r="G38" s="119">
        <v>3000</v>
      </c>
      <c r="H38" s="118"/>
      <c r="I38" s="118"/>
      <c r="J38" s="118"/>
      <c r="K38" s="118"/>
      <c r="L38" s="118"/>
    </row>
    <row r="39" spans="1:12" ht="12.75">
      <c r="A39" s="76">
        <v>3239</v>
      </c>
      <c r="B39" s="71" t="s">
        <v>54</v>
      </c>
      <c r="C39" s="116">
        <f t="shared" si="0"/>
        <v>7000</v>
      </c>
      <c r="D39" s="120">
        <v>7000</v>
      </c>
      <c r="E39" s="119"/>
      <c r="F39" s="88">
        <v>0</v>
      </c>
      <c r="G39" s="119"/>
      <c r="H39" s="118"/>
      <c r="I39" s="118"/>
      <c r="J39" s="118"/>
      <c r="K39" s="118"/>
      <c r="L39" s="118"/>
    </row>
    <row r="40" spans="1:12" ht="25.5">
      <c r="A40" s="76">
        <v>3241</v>
      </c>
      <c r="B40" s="71" t="s">
        <v>101</v>
      </c>
      <c r="C40" s="116">
        <f t="shared" si="0"/>
        <v>110000</v>
      </c>
      <c r="D40" s="119">
        <v>0</v>
      </c>
      <c r="E40" s="118"/>
      <c r="F40" s="128">
        <v>0</v>
      </c>
      <c r="G40" s="119">
        <v>110000</v>
      </c>
      <c r="H40" s="118"/>
      <c r="I40" s="118"/>
      <c r="J40" s="118"/>
      <c r="K40" s="118"/>
      <c r="L40" s="118"/>
    </row>
    <row r="41" spans="1:12" ht="25.5">
      <c r="A41" s="70">
        <v>329</v>
      </c>
      <c r="B41" s="74" t="s">
        <v>34</v>
      </c>
      <c r="C41" s="115">
        <f t="shared" si="0"/>
        <v>48210.880000000005</v>
      </c>
      <c r="D41" s="114">
        <f>SUM(D42:D46)</f>
        <v>13460</v>
      </c>
      <c r="E41" s="114">
        <f>SUM(E42:E46)</f>
        <v>12500.880000000001</v>
      </c>
      <c r="F41" s="126">
        <f>SUM(F42:F46)</f>
        <v>1500</v>
      </c>
      <c r="G41" s="114">
        <f>SUM(G42:G49)</f>
        <v>20750</v>
      </c>
      <c r="H41" s="118"/>
      <c r="I41" s="118"/>
      <c r="J41" s="118"/>
      <c r="K41" s="118"/>
      <c r="L41" s="118"/>
    </row>
    <row r="42" spans="1:12" ht="12.75">
      <c r="A42" s="76">
        <v>3292</v>
      </c>
      <c r="B42" s="71" t="s">
        <v>55</v>
      </c>
      <c r="C42" s="116">
        <f t="shared" si="0"/>
        <v>2000</v>
      </c>
      <c r="D42" s="120">
        <v>2000</v>
      </c>
      <c r="E42" s="118"/>
      <c r="F42" s="87">
        <v>0</v>
      </c>
      <c r="G42" s="118"/>
      <c r="H42" s="118"/>
      <c r="I42" s="118"/>
      <c r="J42" s="118"/>
      <c r="K42" s="118"/>
      <c r="L42" s="118"/>
    </row>
    <row r="43" spans="1:12" ht="12.75">
      <c r="A43" s="76">
        <v>3293</v>
      </c>
      <c r="B43" s="71" t="s">
        <v>56</v>
      </c>
      <c r="C43" s="116">
        <f t="shared" si="0"/>
        <v>10500</v>
      </c>
      <c r="D43" s="120">
        <v>6500</v>
      </c>
      <c r="E43" s="118"/>
      <c r="F43" s="88">
        <v>1000</v>
      </c>
      <c r="G43" s="120">
        <v>3000</v>
      </c>
      <c r="H43" s="118"/>
      <c r="I43" s="118"/>
      <c r="J43" s="118"/>
      <c r="K43" s="118"/>
      <c r="L43" s="118"/>
    </row>
    <row r="44" spans="1:12" ht="12.75">
      <c r="A44" s="76">
        <v>3294</v>
      </c>
      <c r="B44" s="71" t="s">
        <v>57</v>
      </c>
      <c r="C44" s="116">
        <f t="shared" si="0"/>
        <v>2000</v>
      </c>
      <c r="D44" s="120">
        <v>2000</v>
      </c>
      <c r="E44" s="118"/>
      <c r="F44" s="87">
        <v>0</v>
      </c>
      <c r="G44" s="118"/>
      <c r="H44" s="118"/>
      <c r="I44" s="118"/>
      <c r="J44" s="118"/>
      <c r="K44" s="118"/>
      <c r="L44" s="118"/>
    </row>
    <row r="45" spans="1:12" ht="12.75">
      <c r="A45" s="76">
        <v>3295</v>
      </c>
      <c r="B45" s="71" t="s">
        <v>68</v>
      </c>
      <c r="C45" s="116">
        <f t="shared" si="0"/>
        <v>9750</v>
      </c>
      <c r="D45" s="119">
        <v>0</v>
      </c>
      <c r="E45" s="119"/>
      <c r="F45" s="87">
        <v>0</v>
      </c>
      <c r="G45" s="119">
        <v>9750</v>
      </c>
      <c r="H45" s="118"/>
      <c r="I45" s="118"/>
      <c r="J45" s="118"/>
      <c r="K45" s="118"/>
      <c r="L45" s="118"/>
    </row>
    <row r="46" spans="1:12" ht="12.75">
      <c r="A46" s="76">
        <v>3299</v>
      </c>
      <c r="B46" s="71" t="s">
        <v>34</v>
      </c>
      <c r="C46" s="116">
        <f t="shared" si="0"/>
        <v>23960.88</v>
      </c>
      <c r="D46" s="120">
        <v>2960</v>
      </c>
      <c r="E46" s="132">
        <f>10000+2500.88</f>
        <v>12500.880000000001</v>
      </c>
      <c r="F46" s="128">
        <v>500</v>
      </c>
      <c r="G46" s="120">
        <v>8000</v>
      </c>
      <c r="H46" s="118"/>
      <c r="I46" s="118"/>
      <c r="J46" s="118"/>
      <c r="K46" s="118"/>
      <c r="L46" s="118"/>
    </row>
    <row r="47" spans="1:12" s="5" customFormat="1" ht="12.75">
      <c r="A47" s="70">
        <v>34</v>
      </c>
      <c r="B47" s="74" t="s">
        <v>35</v>
      </c>
      <c r="C47" s="115">
        <f t="shared" si="0"/>
        <v>300</v>
      </c>
      <c r="D47" s="114">
        <f>SUM(D48)</f>
        <v>300</v>
      </c>
      <c r="E47" s="112"/>
      <c r="F47" s="73"/>
      <c r="G47" s="114"/>
      <c r="H47" s="112"/>
      <c r="I47" s="112"/>
      <c r="J47" s="112"/>
      <c r="K47" s="112"/>
      <c r="L47" s="112"/>
    </row>
    <row r="48" spans="1:12" ht="12.75">
      <c r="A48" s="76">
        <v>3431</v>
      </c>
      <c r="B48" s="71" t="s">
        <v>70</v>
      </c>
      <c r="C48" s="116">
        <f t="shared" si="0"/>
        <v>300</v>
      </c>
      <c r="D48" s="120">
        <v>300</v>
      </c>
      <c r="E48" s="119"/>
      <c r="F48" s="87"/>
      <c r="G48" s="118"/>
      <c r="H48" s="118"/>
      <c r="I48" s="118"/>
      <c r="J48" s="118"/>
      <c r="K48" s="118"/>
      <c r="L48" s="118"/>
    </row>
    <row r="49" spans="1:12" ht="12.75">
      <c r="A49" s="76">
        <v>3433</v>
      </c>
      <c r="B49" s="71" t="s">
        <v>71</v>
      </c>
      <c r="C49" s="116">
        <f t="shared" si="0"/>
        <v>0</v>
      </c>
      <c r="D49" s="118"/>
      <c r="E49" s="118"/>
      <c r="F49" s="87"/>
      <c r="G49" s="120"/>
      <c r="H49" s="118"/>
      <c r="I49" s="118"/>
      <c r="J49" s="118"/>
      <c r="K49" s="118"/>
      <c r="L49" s="118"/>
    </row>
    <row r="50" spans="1:12" s="5" customFormat="1" ht="25.5">
      <c r="A50" s="70">
        <v>4</v>
      </c>
      <c r="B50" s="74" t="s">
        <v>37</v>
      </c>
      <c r="C50" s="115">
        <f t="shared" si="0"/>
        <v>204000</v>
      </c>
      <c r="D50" s="112"/>
      <c r="E50" s="114">
        <f>E52+E54+E57+E59</f>
        <v>2000</v>
      </c>
      <c r="F50" s="126">
        <f>F52+F54+F57+F59</f>
        <v>0</v>
      </c>
      <c r="G50" s="114">
        <f>G51</f>
        <v>202000</v>
      </c>
      <c r="H50" s="112"/>
      <c r="I50" s="114"/>
      <c r="J50" s="112"/>
      <c r="K50" s="114">
        <f>C50</f>
        <v>204000</v>
      </c>
      <c r="L50" s="114">
        <f>C50</f>
        <v>204000</v>
      </c>
    </row>
    <row r="51" spans="1:12" s="5" customFormat="1" ht="25.5">
      <c r="A51" s="70">
        <v>42</v>
      </c>
      <c r="B51" s="74" t="s">
        <v>38</v>
      </c>
      <c r="C51" s="115">
        <f t="shared" si="0"/>
        <v>202000</v>
      </c>
      <c r="D51" s="112"/>
      <c r="E51" s="114">
        <f>E52</f>
        <v>0</v>
      </c>
      <c r="F51" s="73"/>
      <c r="G51" s="114">
        <f>G54+G57</f>
        <v>202000</v>
      </c>
      <c r="H51" s="112"/>
      <c r="I51" s="114"/>
      <c r="J51" s="112"/>
      <c r="K51" s="114">
        <f>C51</f>
        <v>202000</v>
      </c>
      <c r="L51" s="114">
        <f>C51</f>
        <v>202000</v>
      </c>
    </row>
    <row r="52" spans="1:12" s="5" customFormat="1" ht="12.75">
      <c r="A52" s="70">
        <v>421</v>
      </c>
      <c r="B52" s="74" t="s">
        <v>73</v>
      </c>
      <c r="C52" s="115">
        <f t="shared" si="0"/>
        <v>0</v>
      </c>
      <c r="D52" s="112"/>
      <c r="E52" s="114"/>
      <c r="F52" s="73"/>
      <c r="G52" s="114"/>
      <c r="H52" s="112"/>
      <c r="I52" s="114"/>
      <c r="J52" s="112"/>
      <c r="K52" s="114"/>
      <c r="L52" s="114"/>
    </row>
    <row r="53" spans="1:12" s="5" customFormat="1" ht="12.75">
      <c r="A53" s="76">
        <v>4214</v>
      </c>
      <c r="B53" s="71" t="s">
        <v>72</v>
      </c>
      <c r="C53" s="116">
        <f t="shared" si="0"/>
        <v>0</v>
      </c>
      <c r="D53" s="112"/>
      <c r="E53" s="114"/>
      <c r="F53" s="73"/>
      <c r="G53" s="114"/>
      <c r="H53" s="112"/>
      <c r="I53" s="119"/>
      <c r="J53" s="112"/>
      <c r="K53" s="114"/>
      <c r="L53" s="114"/>
    </row>
    <row r="54" spans="1:12" ht="12.75">
      <c r="A54" s="70">
        <v>422</v>
      </c>
      <c r="B54" s="74" t="s">
        <v>36</v>
      </c>
      <c r="C54" s="115">
        <f t="shared" si="0"/>
        <v>2000</v>
      </c>
      <c r="D54" s="118"/>
      <c r="E54" s="114"/>
      <c r="F54" s="87"/>
      <c r="G54" s="114">
        <f>G55</f>
        <v>2000</v>
      </c>
      <c r="H54" s="118"/>
      <c r="I54" s="114"/>
      <c r="J54" s="118"/>
      <c r="K54" s="118"/>
      <c r="L54" s="118"/>
    </row>
    <row r="55" spans="1:12" ht="12.75">
      <c r="A55" s="76">
        <v>4221</v>
      </c>
      <c r="B55" s="71" t="s">
        <v>61</v>
      </c>
      <c r="C55" s="116"/>
      <c r="D55" s="118"/>
      <c r="E55" s="119">
        <v>0</v>
      </c>
      <c r="F55" s="87">
        <v>0</v>
      </c>
      <c r="G55" s="119">
        <v>2000</v>
      </c>
      <c r="H55" s="118"/>
      <c r="I55" s="119"/>
      <c r="J55" s="118"/>
      <c r="K55" s="118"/>
      <c r="L55" s="118"/>
    </row>
    <row r="56" spans="1:12" ht="12.75">
      <c r="A56" s="76">
        <v>4226</v>
      </c>
      <c r="B56" s="71" t="s">
        <v>69</v>
      </c>
      <c r="C56" s="116">
        <f t="shared" si="0"/>
        <v>0</v>
      </c>
      <c r="D56" s="118"/>
      <c r="E56" s="119"/>
      <c r="F56" s="87"/>
      <c r="G56" s="118"/>
      <c r="H56" s="118"/>
      <c r="I56" s="119"/>
      <c r="J56" s="118"/>
      <c r="K56" s="118"/>
      <c r="L56" s="118"/>
    </row>
    <row r="57" spans="1:12" ht="12.75">
      <c r="A57" s="70">
        <v>424</v>
      </c>
      <c r="B57" s="74" t="s">
        <v>74</v>
      </c>
      <c r="C57" s="115">
        <f t="shared" si="0"/>
        <v>202000</v>
      </c>
      <c r="D57" s="118"/>
      <c r="E57" s="114">
        <f>E58</f>
        <v>2000</v>
      </c>
      <c r="F57" s="87"/>
      <c r="G57" s="114">
        <f>G58</f>
        <v>200000</v>
      </c>
      <c r="H57" s="118"/>
      <c r="I57" s="114"/>
      <c r="J57" s="118"/>
      <c r="K57" s="118"/>
      <c r="L57" s="118"/>
    </row>
    <row r="58" spans="1:12" ht="12.75">
      <c r="A58" s="76">
        <v>4241</v>
      </c>
      <c r="B58" s="71" t="s">
        <v>58</v>
      </c>
      <c r="C58" s="116"/>
      <c r="D58" s="118"/>
      <c r="E58" s="119">
        <v>2000</v>
      </c>
      <c r="F58" s="87">
        <v>0</v>
      </c>
      <c r="G58" s="120">
        <v>200000</v>
      </c>
      <c r="H58" s="118"/>
      <c r="I58" s="119"/>
      <c r="J58" s="118"/>
      <c r="K58" s="118"/>
      <c r="L58" s="118"/>
    </row>
    <row r="59" spans="1:12" ht="25.5">
      <c r="A59" s="70">
        <v>451</v>
      </c>
      <c r="B59" s="74" t="s">
        <v>75</v>
      </c>
      <c r="C59" s="115">
        <f t="shared" si="0"/>
        <v>0</v>
      </c>
      <c r="D59" s="118"/>
      <c r="E59" s="118"/>
      <c r="F59" s="87"/>
      <c r="G59" s="118"/>
      <c r="H59" s="118"/>
      <c r="I59" s="114"/>
      <c r="J59" s="118"/>
      <c r="K59" s="118"/>
      <c r="L59" s="118"/>
    </row>
    <row r="60" spans="1:12" s="5" customFormat="1" ht="12.75" customHeight="1">
      <c r="A60" s="111">
        <v>4511</v>
      </c>
      <c r="B60" s="71" t="s">
        <v>76</v>
      </c>
      <c r="C60" s="115">
        <f t="shared" si="0"/>
        <v>0</v>
      </c>
      <c r="D60" s="112"/>
      <c r="E60" s="112"/>
      <c r="F60" s="73"/>
      <c r="G60" s="112"/>
      <c r="H60" s="112"/>
      <c r="I60" s="119"/>
      <c r="J60" s="112"/>
      <c r="K60" s="112"/>
      <c r="L60" s="112"/>
    </row>
    <row r="61" spans="1:12" s="5" customFormat="1" ht="12.75">
      <c r="A61" s="70"/>
      <c r="B61" s="74"/>
      <c r="C61" s="112"/>
      <c r="D61" s="112"/>
      <c r="E61" s="112"/>
      <c r="F61" s="73"/>
      <c r="G61" s="112"/>
      <c r="H61" s="112"/>
      <c r="I61" s="112"/>
      <c r="J61" s="112"/>
      <c r="K61" s="112"/>
      <c r="L61" s="112"/>
    </row>
    <row r="62" spans="1:12" s="5" customFormat="1" ht="12.75">
      <c r="A62" s="70"/>
      <c r="B62" s="74" t="s">
        <v>83</v>
      </c>
      <c r="C62" s="114">
        <f>SUM(D62:J62)</f>
        <v>6667417.49</v>
      </c>
      <c r="D62" s="114">
        <f>D9</f>
        <v>458440</v>
      </c>
      <c r="E62" s="114">
        <f>E9</f>
        <v>17500.88</v>
      </c>
      <c r="F62" s="126">
        <f>F9</f>
        <v>109973.83</v>
      </c>
      <c r="G62" s="114">
        <f>G9</f>
        <v>5886002.78</v>
      </c>
      <c r="H62" s="112"/>
      <c r="I62" s="112"/>
      <c r="J62" s="114">
        <f>J9</f>
        <v>195500</v>
      </c>
      <c r="K62" s="114">
        <f>K10+K17+K50</f>
        <v>6667417.49</v>
      </c>
      <c r="L62" s="114">
        <f>L10+L17+L50</f>
        <v>6667417.49</v>
      </c>
    </row>
    <row r="63" spans="1:12" ht="12.75">
      <c r="A63" s="76"/>
      <c r="B63" s="71"/>
      <c r="C63" s="88"/>
      <c r="D63" s="88"/>
      <c r="E63" s="88"/>
      <c r="F63" s="88"/>
      <c r="G63" s="88"/>
      <c r="H63" s="87"/>
      <c r="I63" s="88"/>
      <c r="J63" s="88"/>
      <c r="K63" s="87"/>
      <c r="L63" s="87"/>
    </row>
    <row r="64" spans="1:12" ht="12.75">
      <c r="A64" s="76"/>
      <c r="B64" s="71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1:12" ht="12.75">
      <c r="A65" s="76"/>
      <c r="B65" s="71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1:12" ht="12.75">
      <c r="A66" s="70"/>
      <c r="B66" s="71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1:12" s="5" customFormat="1" ht="12.75" customHeight="1">
      <c r="A67" s="75"/>
      <c r="B67" s="74"/>
      <c r="C67" s="73"/>
      <c r="D67" s="73"/>
      <c r="E67" s="73"/>
      <c r="F67" s="73"/>
      <c r="G67" s="73"/>
      <c r="H67" s="73"/>
      <c r="I67" s="73"/>
      <c r="J67" s="73"/>
      <c r="K67" s="73"/>
      <c r="L67" s="73"/>
    </row>
    <row r="68" spans="1:12" s="5" customFormat="1" ht="12.75">
      <c r="A68" s="70"/>
      <c r="B68" s="74"/>
      <c r="C68" s="73"/>
      <c r="D68" s="73"/>
      <c r="E68" s="73"/>
      <c r="F68" s="73"/>
      <c r="G68" s="73"/>
      <c r="H68" s="73"/>
      <c r="I68" s="73"/>
      <c r="J68" s="73"/>
      <c r="K68" s="73"/>
      <c r="L68" s="73"/>
    </row>
    <row r="69" spans="1:12" s="5" customFormat="1" ht="12.75">
      <c r="A69" s="70"/>
      <c r="B69" s="74" t="s">
        <v>100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</row>
    <row r="70" spans="1:12" ht="12.75">
      <c r="A70" s="76"/>
      <c r="B70" s="71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1:12" ht="12.75">
      <c r="A71" s="76"/>
      <c r="B71" s="71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1:12" ht="12.75">
      <c r="A72" s="76"/>
      <c r="B72" s="71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1:12" s="5" customFormat="1" ht="12.75">
      <c r="A73" s="70"/>
      <c r="B73" s="74"/>
      <c r="C73" s="73"/>
      <c r="D73" s="73"/>
      <c r="E73" s="73"/>
      <c r="F73" s="73"/>
      <c r="G73" s="73"/>
      <c r="H73" s="73"/>
      <c r="I73" s="73"/>
      <c r="J73" s="73"/>
      <c r="K73" s="73"/>
      <c r="L73" s="73"/>
    </row>
    <row r="74" spans="1:12" ht="12.75" hidden="1">
      <c r="A74" s="76"/>
      <c r="B74" s="71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1:12" ht="12.75" hidden="1">
      <c r="A75" s="76"/>
      <c r="B75" s="71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1:12" ht="12.75" hidden="1">
      <c r="A76" s="76"/>
      <c r="B76" s="71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1:12" ht="12.75" hidden="1">
      <c r="A77" s="76"/>
      <c r="B77" s="71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1:12" s="5" customFormat="1" ht="12.75" hidden="1">
      <c r="A78" s="70"/>
      <c r="B78" s="74"/>
      <c r="C78" s="73"/>
      <c r="D78" s="73"/>
      <c r="E78" s="73"/>
      <c r="F78" s="73"/>
      <c r="G78" s="73"/>
      <c r="H78" s="73"/>
      <c r="I78" s="73"/>
      <c r="J78" s="73"/>
      <c r="K78" s="73"/>
      <c r="L78" s="73"/>
    </row>
    <row r="79" spans="1:12" ht="12.75" hidden="1">
      <c r="A79" s="76"/>
      <c r="B79" s="71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1:12" ht="12.75" hidden="1">
      <c r="A80" s="70"/>
      <c r="B80" s="71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1:12" s="5" customFormat="1" ht="12.75" customHeight="1" hidden="1">
      <c r="A81" s="75"/>
      <c r="B81" s="74"/>
      <c r="C81" s="73"/>
      <c r="D81" s="73"/>
      <c r="E81" s="73"/>
      <c r="F81" s="73"/>
      <c r="G81" s="73"/>
      <c r="H81" s="73"/>
      <c r="I81" s="73"/>
      <c r="J81" s="73"/>
      <c r="K81" s="73"/>
      <c r="L81" s="73"/>
    </row>
    <row r="82" spans="1:12" s="5" customFormat="1" ht="12.75" hidden="1">
      <c r="A82" s="70"/>
      <c r="B82" s="74"/>
      <c r="C82" s="73"/>
      <c r="D82" s="73"/>
      <c r="E82" s="73"/>
      <c r="F82" s="73"/>
      <c r="G82" s="73"/>
      <c r="H82" s="73"/>
      <c r="I82" s="73"/>
      <c r="J82" s="73"/>
      <c r="K82" s="73"/>
      <c r="L82" s="73"/>
    </row>
    <row r="83" spans="1:12" s="5" customFormat="1" ht="12.75" hidden="1">
      <c r="A83" s="70"/>
      <c r="B83" s="74"/>
      <c r="C83" s="73"/>
      <c r="D83" s="73"/>
      <c r="E83" s="73"/>
      <c r="F83" s="73"/>
      <c r="G83" s="73"/>
      <c r="H83" s="73"/>
      <c r="I83" s="73"/>
      <c r="J83" s="73"/>
      <c r="K83" s="73"/>
      <c r="L83" s="73"/>
    </row>
    <row r="84" spans="1:12" ht="12.75" hidden="1">
      <c r="A84" s="76"/>
      <c r="B84" s="71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1:12" ht="12.75" hidden="1">
      <c r="A85" s="76"/>
      <c r="B85" s="71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1:12" ht="12.75" hidden="1">
      <c r="A86" s="76"/>
      <c r="B86" s="71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1:12" s="5" customFormat="1" ht="12.75" hidden="1">
      <c r="A87" s="70"/>
      <c r="B87" s="74"/>
      <c r="C87" s="73"/>
      <c r="D87" s="73"/>
      <c r="E87" s="73"/>
      <c r="F87" s="73"/>
      <c r="G87" s="73"/>
      <c r="H87" s="73"/>
      <c r="I87" s="73"/>
      <c r="J87" s="73"/>
      <c r="K87" s="73"/>
      <c r="L87" s="73"/>
    </row>
    <row r="88" spans="1:12" ht="12.75" hidden="1">
      <c r="A88" s="76"/>
      <c r="B88" s="71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1:12" ht="12.75" hidden="1">
      <c r="A89" s="76"/>
      <c r="B89" s="71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1:12" ht="12.75" hidden="1">
      <c r="A90" s="76"/>
      <c r="B90" s="71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1:12" ht="12.75" hidden="1">
      <c r="A91" s="76"/>
      <c r="B91" s="71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1:12" s="5" customFormat="1" ht="12.75" hidden="1">
      <c r="A92" s="70"/>
      <c r="B92" s="74"/>
      <c r="C92" s="73"/>
      <c r="D92" s="73"/>
      <c r="E92" s="73"/>
      <c r="F92" s="73"/>
      <c r="G92" s="73"/>
      <c r="H92" s="73"/>
      <c r="I92" s="73"/>
      <c r="J92" s="73"/>
      <c r="K92" s="73"/>
      <c r="L92" s="73"/>
    </row>
    <row r="93" spans="1:12" ht="12.75" hidden="1">
      <c r="A93" s="76"/>
      <c r="B93" s="71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1:12" ht="12.75" hidden="1">
      <c r="A94" s="70"/>
      <c r="B94" s="71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1:12" s="5" customFormat="1" ht="12.75" customHeight="1" hidden="1">
      <c r="A95" s="75"/>
      <c r="B95" s="74"/>
      <c r="C95" s="73"/>
      <c r="D95" s="73"/>
      <c r="E95" s="73"/>
      <c r="F95" s="73"/>
      <c r="G95" s="73"/>
      <c r="H95" s="73"/>
      <c r="I95" s="73"/>
      <c r="J95" s="73"/>
      <c r="K95" s="73"/>
      <c r="L95" s="73"/>
    </row>
    <row r="96" spans="1:12" s="5" customFormat="1" ht="12.75" hidden="1">
      <c r="A96" s="70"/>
      <c r="B96" s="74"/>
      <c r="C96" s="73"/>
      <c r="D96" s="73"/>
      <c r="E96" s="73"/>
      <c r="F96" s="73"/>
      <c r="G96" s="73"/>
      <c r="H96" s="73"/>
      <c r="I96" s="73"/>
      <c r="J96" s="73"/>
      <c r="K96" s="73"/>
      <c r="L96" s="73"/>
    </row>
    <row r="97" spans="1:12" s="5" customFormat="1" ht="12.75" hidden="1">
      <c r="A97" s="70"/>
      <c r="B97" s="74"/>
      <c r="C97" s="73"/>
      <c r="D97" s="73"/>
      <c r="E97" s="73"/>
      <c r="F97" s="73"/>
      <c r="G97" s="73"/>
      <c r="H97" s="73"/>
      <c r="I97" s="73"/>
      <c r="J97" s="73"/>
      <c r="K97" s="73"/>
      <c r="L97" s="73"/>
    </row>
    <row r="98" spans="1:12" ht="12.75" hidden="1">
      <c r="A98" s="76"/>
      <c r="B98" s="71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1:12" ht="12.75" hidden="1">
      <c r="A99" s="76"/>
      <c r="B99" s="71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1:12" ht="12.75" hidden="1">
      <c r="A100" s="76"/>
      <c r="B100" s="71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1:12" s="5" customFormat="1" ht="12.75" hidden="1">
      <c r="A101" s="70"/>
      <c r="B101" s="74"/>
      <c r="C101" s="73"/>
      <c r="D101" s="73"/>
      <c r="E101" s="73"/>
      <c r="F101" s="73"/>
      <c r="G101" s="73"/>
      <c r="H101" s="73"/>
      <c r="I101" s="73"/>
      <c r="J101" s="73"/>
      <c r="K101" s="73"/>
      <c r="L101" s="73"/>
    </row>
    <row r="102" spans="1:12" ht="12.75" hidden="1">
      <c r="A102" s="76"/>
      <c r="B102" s="71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1:12" ht="12.75" hidden="1">
      <c r="A103" s="76"/>
      <c r="B103" s="71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1:12" ht="12.75" hidden="1">
      <c r="A104" s="76"/>
      <c r="B104" s="71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1:12" ht="12.75" hidden="1">
      <c r="A105" s="76"/>
      <c r="B105" s="71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1:12" s="5" customFormat="1" ht="12.75" hidden="1">
      <c r="A106" s="70"/>
      <c r="B106" s="74"/>
      <c r="C106" s="73"/>
      <c r="D106" s="73"/>
      <c r="E106" s="73"/>
      <c r="F106" s="73"/>
      <c r="G106" s="73"/>
      <c r="H106" s="73"/>
      <c r="I106" s="73"/>
      <c r="J106" s="73"/>
      <c r="K106" s="73"/>
      <c r="L106" s="73"/>
    </row>
    <row r="107" spans="1:12" ht="12.75" hidden="1">
      <c r="A107" s="76"/>
      <c r="B107" s="71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1:12" ht="12.75" hidden="1">
      <c r="A108" s="70"/>
      <c r="B108" s="71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1:12" s="5" customFormat="1" ht="12.75" hidden="1">
      <c r="A109" s="75"/>
      <c r="B109" s="74"/>
      <c r="C109" s="73"/>
      <c r="D109" s="73"/>
      <c r="E109" s="73"/>
      <c r="F109" s="73"/>
      <c r="G109" s="73"/>
      <c r="H109" s="73"/>
      <c r="I109" s="73"/>
      <c r="J109" s="73"/>
      <c r="K109" s="73"/>
      <c r="L109" s="73"/>
    </row>
    <row r="110" spans="1:12" s="5" customFormat="1" ht="12.75" hidden="1">
      <c r="A110" s="70"/>
      <c r="B110" s="74"/>
      <c r="C110" s="73"/>
      <c r="D110" s="73"/>
      <c r="E110" s="73"/>
      <c r="F110" s="73"/>
      <c r="G110" s="73"/>
      <c r="H110" s="73"/>
      <c r="I110" s="73"/>
      <c r="J110" s="73"/>
      <c r="K110" s="73"/>
      <c r="L110" s="73"/>
    </row>
    <row r="111" spans="1:12" s="5" customFormat="1" ht="12.75" hidden="1">
      <c r="A111" s="70"/>
      <c r="B111" s="74"/>
      <c r="C111" s="73"/>
      <c r="D111" s="73"/>
      <c r="E111" s="73"/>
      <c r="F111" s="73"/>
      <c r="G111" s="73"/>
      <c r="H111" s="73"/>
      <c r="I111" s="73"/>
      <c r="J111" s="73"/>
      <c r="K111" s="73"/>
      <c r="L111" s="73"/>
    </row>
    <row r="112" spans="1:12" ht="12.75" hidden="1">
      <c r="A112" s="76"/>
      <c r="B112" s="71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1:12" ht="12.75" hidden="1">
      <c r="A113" s="76"/>
      <c r="B113" s="71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1:12" ht="12.75" hidden="1">
      <c r="A114" s="76"/>
      <c r="B114" s="71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1:12" s="5" customFormat="1" ht="12.75" hidden="1">
      <c r="A115" s="70"/>
      <c r="B115" s="74"/>
      <c r="C115" s="73"/>
      <c r="D115" s="73"/>
      <c r="E115" s="73"/>
      <c r="F115" s="73"/>
      <c r="G115" s="73"/>
      <c r="H115" s="73"/>
      <c r="I115" s="73"/>
      <c r="J115" s="73"/>
      <c r="K115" s="73"/>
      <c r="L115" s="73"/>
    </row>
    <row r="116" spans="1:12" s="5" customFormat="1" ht="12.75" hidden="1">
      <c r="A116" s="70"/>
      <c r="B116" s="74"/>
      <c r="C116" s="73"/>
      <c r="D116" s="73"/>
      <c r="E116" s="73"/>
      <c r="F116" s="73"/>
      <c r="G116" s="73"/>
      <c r="H116" s="73"/>
      <c r="I116" s="73"/>
      <c r="J116" s="73"/>
      <c r="K116" s="73"/>
      <c r="L116" s="73"/>
    </row>
    <row r="117" spans="1:12" s="5" customFormat="1" ht="12.75" hidden="1">
      <c r="A117" s="70"/>
      <c r="B117" s="74"/>
      <c r="C117" s="73"/>
      <c r="D117" s="73"/>
      <c r="E117" s="73"/>
      <c r="F117" s="73"/>
      <c r="G117" s="73"/>
      <c r="H117" s="73"/>
      <c r="I117" s="73"/>
      <c r="J117" s="73"/>
      <c r="K117" s="73"/>
      <c r="L117" s="73"/>
    </row>
    <row r="118" spans="1:12" ht="12.75" hidden="1">
      <c r="A118" s="76"/>
      <c r="B118" s="71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1:12" ht="12.75" hidden="1">
      <c r="A119" s="76"/>
      <c r="B119" s="71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1:12" ht="12.75" hidden="1">
      <c r="A120" s="76"/>
      <c r="B120" s="71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1:12" ht="12.75" hidden="1">
      <c r="A121" s="76"/>
      <c r="B121" s="71"/>
      <c r="C121" s="87"/>
      <c r="D121" s="87"/>
      <c r="E121" s="87"/>
      <c r="F121" s="87"/>
      <c r="G121" s="87"/>
      <c r="H121" s="87"/>
      <c r="I121" s="87"/>
      <c r="J121" s="87"/>
      <c r="K121" s="87"/>
      <c r="L121" s="87"/>
    </row>
    <row r="122" spans="1:12" ht="12.75" hidden="1">
      <c r="A122" s="76"/>
      <c r="B122" s="71"/>
      <c r="C122" s="87"/>
      <c r="D122" s="87"/>
      <c r="E122" s="87"/>
      <c r="F122" s="87"/>
      <c r="G122" s="87"/>
      <c r="H122" s="87"/>
      <c r="I122" s="87"/>
      <c r="J122" s="87"/>
      <c r="K122" s="87"/>
      <c r="L122" s="87"/>
    </row>
    <row r="123" spans="1:12" ht="12.75" hidden="1">
      <c r="A123" s="76"/>
      <c r="B123" s="71"/>
      <c r="C123" s="87"/>
      <c r="D123" s="87"/>
      <c r="E123" s="87"/>
      <c r="F123" s="87"/>
      <c r="G123" s="87"/>
      <c r="H123" s="87"/>
      <c r="I123" s="87"/>
      <c r="J123" s="87"/>
      <c r="K123" s="87"/>
      <c r="L123" s="87"/>
    </row>
    <row r="124" spans="1:12" ht="12.75" hidden="1">
      <c r="A124" s="76"/>
      <c r="B124" s="71"/>
      <c r="C124" s="87"/>
      <c r="D124" s="87"/>
      <c r="E124" s="87"/>
      <c r="F124" s="87"/>
      <c r="G124" s="87"/>
      <c r="H124" s="87"/>
      <c r="I124" s="87"/>
      <c r="J124" s="87"/>
      <c r="K124" s="87"/>
      <c r="L124" s="87"/>
    </row>
    <row r="125" spans="1:12" ht="12.75" hidden="1">
      <c r="A125" s="76"/>
      <c r="B125" s="71"/>
      <c r="C125" s="87"/>
      <c r="D125" s="87"/>
      <c r="E125" s="87"/>
      <c r="F125" s="87"/>
      <c r="G125" s="87"/>
      <c r="H125" s="87"/>
      <c r="I125" s="87"/>
      <c r="J125" s="87"/>
      <c r="K125" s="87"/>
      <c r="L125" s="87"/>
    </row>
    <row r="126" spans="1:12" ht="12.75" hidden="1">
      <c r="A126" s="76"/>
      <c r="B126" s="71"/>
      <c r="C126" s="87"/>
      <c r="D126" s="87"/>
      <c r="E126" s="87"/>
      <c r="F126" s="87"/>
      <c r="G126" s="87"/>
      <c r="H126" s="87"/>
      <c r="I126" s="87"/>
      <c r="J126" s="87"/>
      <c r="K126" s="87"/>
      <c r="L126" s="87"/>
    </row>
    <row r="127" spans="1:12" s="5" customFormat="1" ht="12.75" hidden="1">
      <c r="A127" s="70"/>
      <c r="B127" s="74"/>
      <c r="C127" s="73"/>
      <c r="D127" s="73"/>
      <c r="E127" s="73"/>
      <c r="F127" s="73"/>
      <c r="G127" s="73"/>
      <c r="H127" s="73"/>
      <c r="I127" s="73"/>
      <c r="J127" s="73"/>
      <c r="K127" s="73"/>
      <c r="L127" s="73"/>
    </row>
    <row r="128" spans="1:12" ht="12.75" hidden="1">
      <c r="A128" s="76"/>
      <c r="B128" s="71"/>
      <c r="C128" s="87"/>
      <c r="D128" s="87"/>
      <c r="E128" s="87"/>
      <c r="F128" s="87"/>
      <c r="G128" s="87"/>
      <c r="H128" s="87"/>
      <c r="I128" s="87"/>
      <c r="J128" s="87"/>
      <c r="K128" s="87"/>
      <c r="L128" s="87"/>
    </row>
    <row r="129" spans="1:12" s="5" customFormat="1" ht="12.75" hidden="1">
      <c r="A129" s="70"/>
      <c r="B129" s="74"/>
      <c r="C129" s="73"/>
      <c r="D129" s="73"/>
      <c r="E129" s="73"/>
      <c r="F129" s="73"/>
      <c r="G129" s="73"/>
      <c r="H129" s="73"/>
      <c r="I129" s="73"/>
      <c r="J129" s="73"/>
      <c r="K129" s="73"/>
      <c r="L129" s="73"/>
    </row>
    <row r="130" spans="1:12" s="5" customFormat="1" ht="12.75" hidden="1">
      <c r="A130" s="70"/>
      <c r="B130" s="74"/>
      <c r="C130" s="73"/>
      <c r="D130" s="73"/>
      <c r="E130" s="73"/>
      <c r="F130" s="73"/>
      <c r="G130" s="73"/>
      <c r="H130" s="73"/>
      <c r="I130" s="73"/>
      <c r="J130" s="73"/>
      <c r="K130" s="73"/>
      <c r="L130" s="73"/>
    </row>
    <row r="131" spans="1:12" ht="12.75" hidden="1">
      <c r="A131" s="76"/>
      <c r="B131" s="71"/>
      <c r="C131" s="87"/>
      <c r="D131" s="87"/>
      <c r="E131" s="87"/>
      <c r="F131" s="87"/>
      <c r="G131" s="87"/>
      <c r="H131" s="87"/>
      <c r="I131" s="87"/>
      <c r="J131" s="87"/>
      <c r="K131" s="87"/>
      <c r="L131" s="87"/>
    </row>
    <row r="132" spans="1:12" ht="12.75" hidden="1">
      <c r="A132" s="76"/>
      <c r="B132" s="71"/>
      <c r="C132" s="87"/>
      <c r="D132" s="87"/>
      <c r="E132" s="87"/>
      <c r="F132" s="87"/>
      <c r="G132" s="87"/>
      <c r="H132" s="87"/>
      <c r="I132" s="87"/>
      <c r="J132" s="87"/>
      <c r="K132" s="87"/>
      <c r="L132" s="87"/>
    </row>
    <row r="133" spans="1:12" ht="12.75" hidden="1">
      <c r="A133" s="70"/>
      <c r="B133" s="71"/>
      <c r="C133" s="87"/>
      <c r="D133" s="87"/>
      <c r="E133" s="87"/>
      <c r="F133" s="87"/>
      <c r="G133" s="87"/>
      <c r="H133" s="87"/>
      <c r="I133" s="87"/>
      <c r="J133" s="87"/>
      <c r="K133" s="87"/>
      <c r="L133" s="87"/>
    </row>
    <row r="134" spans="1:12" s="5" customFormat="1" ht="12.75" customHeight="1" hidden="1">
      <c r="A134" s="75"/>
      <c r="B134" s="74"/>
      <c r="C134" s="73"/>
      <c r="D134" s="73"/>
      <c r="E134" s="73"/>
      <c r="F134" s="73"/>
      <c r="G134" s="73"/>
      <c r="H134" s="73"/>
      <c r="I134" s="73"/>
      <c r="J134" s="73"/>
      <c r="K134" s="73"/>
      <c r="L134" s="73"/>
    </row>
    <row r="135" spans="1:12" s="5" customFormat="1" ht="12.75" hidden="1">
      <c r="A135" s="70"/>
      <c r="B135" s="74"/>
      <c r="C135" s="73"/>
      <c r="D135" s="73"/>
      <c r="E135" s="73"/>
      <c r="F135" s="73"/>
      <c r="G135" s="73"/>
      <c r="H135" s="73"/>
      <c r="I135" s="73"/>
      <c r="J135" s="73"/>
      <c r="K135" s="73"/>
      <c r="L135" s="73"/>
    </row>
    <row r="136" spans="1:12" s="5" customFormat="1" ht="12.75" hidden="1">
      <c r="A136" s="70"/>
      <c r="B136" s="74"/>
      <c r="C136" s="73"/>
      <c r="D136" s="73"/>
      <c r="E136" s="73"/>
      <c r="F136" s="73"/>
      <c r="G136" s="73"/>
      <c r="H136" s="73"/>
      <c r="I136" s="73"/>
      <c r="J136" s="73"/>
      <c r="K136" s="73"/>
      <c r="L136" s="73"/>
    </row>
    <row r="137" spans="1:12" ht="12.75" hidden="1">
      <c r="A137" s="76"/>
      <c r="B137" s="71"/>
      <c r="C137" s="87"/>
      <c r="D137" s="87"/>
      <c r="E137" s="87"/>
      <c r="F137" s="87"/>
      <c r="G137" s="87"/>
      <c r="H137" s="87"/>
      <c r="I137" s="87"/>
      <c r="J137" s="87"/>
      <c r="K137" s="87"/>
      <c r="L137" s="87"/>
    </row>
    <row r="138" spans="1:12" ht="12.75" hidden="1">
      <c r="A138" s="76"/>
      <c r="B138" s="71"/>
      <c r="C138" s="87"/>
      <c r="D138" s="87"/>
      <c r="E138" s="87"/>
      <c r="F138" s="87"/>
      <c r="G138" s="87"/>
      <c r="H138" s="87"/>
      <c r="I138" s="87"/>
      <c r="J138" s="87"/>
      <c r="K138" s="87"/>
      <c r="L138" s="87"/>
    </row>
    <row r="139" spans="1:12" ht="12.75" hidden="1">
      <c r="A139" s="76"/>
      <c r="B139" s="71"/>
      <c r="C139" s="87"/>
      <c r="D139" s="87"/>
      <c r="E139" s="87"/>
      <c r="F139" s="87"/>
      <c r="G139" s="87"/>
      <c r="H139" s="87"/>
      <c r="I139" s="87"/>
      <c r="J139" s="87"/>
      <c r="K139" s="87"/>
      <c r="L139" s="87"/>
    </row>
    <row r="140" spans="1:12" s="5" customFormat="1" ht="12.75" hidden="1">
      <c r="A140" s="70"/>
      <c r="B140" s="74"/>
      <c r="C140" s="73"/>
      <c r="D140" s="73"/>
      <c r="E140" s="73"/>
      <c r="F140" s="73"/>
      <c r="G140" s="73"/>
      <c r="H140" s="73"/>
      <c r="I140" s="73"/>
      <c r="J140" s="73"/>
      <c r="K140" s="73"/>
      <c r="L140" s="73"/>
    </row>
    <row r="141" spans="1:12" ht="12.75" hidden="1">
      <c r="A141" s="76"/>
      <c r="B141" s="71"/>
      <c r="C141" s="87"/>
      <c r="D141" s="87"/>
      <c r="E141" s="87"/>
      <c r="F141" s="87"/>
      <c r="G141" s="87"/>
      <c r="H141" s="87"/>
      <c r="I141" s="87"/>
      <c r="J141" s="87"/>
      <c r="K141" s="87"/>
      <c r="L141" s="87"/>
    </row>
    <row r="142" spans="1:12" ht="12.75" hidden="1">
      <c r="A142" s="76"/>
      <c r="B142" s="71"/>
      <c r="C142" s="87"/>
      <c r="D142" s="87"/>
      <c r="E142" s="87"/>
      <c r="F142" s="87"/>
      <c r="G142" s="87"/>
      <c r="H142" s="87"/>
      <c r="I142" s="87"/>
      <c r="J142" s="87"/>
      <c r="K142" s="87"/>
      <c r="L142" s="87"/>
    </row>
    <row r="143" spans="1:12" ht="12.75" hidden="1">
      <c r="A143" s="76"/>
      <c r="B143" s="71"/>
      <c r="C143" s="87"/>
      <c r="D143" s="87"/>
      <c r="E143" s="87"/>
      <c r="F143" s="87"/>
      <c r="G143" s="87"/>
      <c r="H143" s="87"/>
      <c r="I143" s="87"/>
      <c r="J143" s="87"/>
      <c r="K143" s="87"/>
      <c r="L143" s="87"/>
    </row>
    <row r="144" spans="1:12" ht="12.75" hidden="1">
      <c r="A144" s="76"/>
      <c r="B144" s="71"/>
      <c r="C144" s="87"/>
      <c r="D144" s="87"/>
      <c r="E144" s="87"/>
      <c r="F144" s="87"/>
      <c r="G144" s="87"/>
      <c r="H144" s="87"/>
      <c r="I144" s="87"/>
      <c r="J144" s="87"/>
      <c r="K144" s="87"/>
      <c r="L144" s="87"/>
    </row>
    <row r="145" spans="1:12" s="5" customFormat="1" ht="12.75" hidden="1">
      <c r="A145" s="70"/>
      <c r="B145" s="74"/>
      <c r="C145" s="73"/>
      <c r="D145" s="73"/>
      <c r="E145" s="73"/>
      <c r="F145" s="73"/>
      <c r="G145" s="73"/>
      <c r="H145" s="73"/>
      <c r="I145" s="73"/>
      <c r="J145" s="73"/>
      <c r="K145" s="73"/>
      <c r="L145" s="73"/>
    </row>
    <row r="146" spans="1:12" ht="12.75" hidden="1">
      <c r="A146" s="76"/>
      <c r="B146" s="71"/>
      <c r="C146" s="87"/>
      <c r="D146" s="87"/>
      <c r="E146" s="87"/>
      <c r="F146" s="87"/>
      <c r="G146" s="87"/>
      <c r="H146" s="87"/>
      <c r="I146" s="87"/>
      <c r="J146" s="87"/>
      <c r="K146" s="87"/>
      <c r="L146" s="87"/>
    </row>
    <row r="147" spans="1:12" s="5" customFormat="1" ht="12.75" hidden="1">
      <c r="A147" s="70"/>
      <c r="B147" s="74"/>
      <c r="C147" s="73"/>
      <c r="D147" s="73"/>
      <c r="E147" s="73"/>
      <c r="F147" s="73"/>
      <c r="G147" s="73"/>
      <c r="H147" s="73"/>
      <c r="I147" s="73"/>
      <c r="J147" s="73"/>
      <c r="K147" s="73"/>
      <c r="L147" s="73"/>
    </row>
    <row r="148" spans="1:12" ht="12.75" hidden="1">
      <c r="A148" s="76"/>
      <c r="B148" s="71"/>
      <c r="C148" s="87"/>
      <c r="D148" s="87"/>
      <c r="E148" s="87"/>
      <c r="F148" s="87"/>
      <c r="G148" s="87"/>
      <c r="H148" s="87"/>
      <c r="I148" s="87"/>
      <c r="J148" s="87"/>
      <c r="K148" s="87"/>
      <c r="L148" s="87"/>
    </row>
    <row r="149" spans="1:12" s="5" customFormat="1" ht="12.75" hidden="1">
      <c r="A149" s="70"/>
      <c r="B149" s="74"/>
      <c r="C149" s="73"/>
      <c r="D149" s="73"/>
      <c r="E149" s="73"/>
      <c r="F149" s="73"/>
      <c r="G149" s="73"/>
      <c r="H149" s="73"/>
      <c r="I149" s="73"/>
      <c r="J149" s="73"/>
      <c r="K149" s="73"/>
      <c r="L149" s="73"/>
    </row>
    <row r="150" spans="1:12" s="5" customFormat="1" ht="12.75" hidden="1">
      <c r="A150" s="70"/>
      <c r="B150" s="74"/>
      <c r="C150" s="73"/>
      <c r="D150" s="73"/>
      <c r="E150" s="73"/>
      <c r="F150" s="73"/>
      <c r="G150" s="73"/>
      <c r="H150" s="73"/>
      <c r="I150" s="73"/>
      <c r="J150" s="73"/>
      <c r="K150" s="73"/>
      <c r="L150" s="73"/>
    </row>
    <row r="151" spans="1:12" ht="12.75" customHeight="1" hidden="1">
      <c r="A151" s="76"/>
      <c r="B151" s="71"/>
      <c r="C151" s="87"/>
      <c r="D151" s="87"/>
      <c r="E151" s="87"/>
      <c r="F151" s="87"/>
      <c r="G151" s="87"/>
      <c r="H151" s="87"/>
      <c r="I151" s="87"/>
      <c r="J151" s="87"/>
      <c r="K151" s="87"/>
      <c r="L151" s="87"/>
    </row>
    <row r="152" spans="1:12" ht="12.75" hidden="1">
      <c r="A152" s="76"/>
      <c r="B152" s="71"/>
      <c r="C152" s="87"/>
      <c r="D152" s="87"/>
      <c r="E152" s="87"/>
      <c r="F152" s="87"/>
      <c r="G152" s="87"/>
      <c r="H152" s="87"/>
      <c r="I152" s="87"/>
      <c r="J152" s="87"/>
      <c r="K152" s="87"/>
      <c r="L152" s="87"/>
    </row>
    <row r="153" spans="1:12" ht="12.75" hidden="1">
      <c r="A153" s="70"/>
      <c r="B153" s="71"/>
      <c r="C153" s="87"/>
      <c r="D153" s="87"/>
      <c r="E153" s="87"/>
      <c r="F153" s="87"/>
      <c r="G153" s="87"/>
      <c r="H153" s="87"/>
      <c r="I153" s="87"/>
      <c r="J153" s="87"/>
      <c r="K153" s="87"/>
      <c r="L153" s="87"/>
    </row>
    <row r="154" spans="1:12" s="5" customFormat="1" ht="12.75" hidden="1">
      <c r="A154" s="75"/>
      <c r="B154" s="74"/>
      <c r="C154" s="73"/>
      <c r="D154" s="73"/>
      <c r="E154" s="73"/>
      <c r="F154" s="73"/>
      <c r="G154" s="73"/>
      <c r="H154" s="73"/>
      <c r="I154" s="73"/>
      <c r="J154" s="73"/>
      <c r="K154" s="73"/>
      <c r="L154" s="73"/>
    </row>
    <row r="155" spans="1:12" s="5" customFormat="1" ht="12.75" hidden="1">
      <c r="A155" s="70"/>
      <c r="B155" s="74"/>
      <c r="C155" s="73"/>
      <c r="D155" s="73"/>
      <c r="E155" s="73"/>
      <c r="F155" s="73"/>
      <c r="G155" s="73"/>
      <c r="H155" s="73"/>
      <c r="I155" s="73"/>
      <c r="J155" s="73"/>
      <c r="K155" s="73"/>
      <c r="L155" s="73"/>
    </row>
    <row r="156" spans="1:12" s="5" customFormat="1" ht="12.75" hidden="1">
      <c r="A156" s="70"/>
      <c r="B156" s="74"/>
      <c r="C156" s="73"/>
      <c r="D156" s="73"/>
      <c r="E156" s="73"/>
      <c r="F156" s="73"/>
      <c r="G156" s="73"/>
      <c r="H156" s="73"/>
      <c r="I156" s="73"/>
      <c r="J156" s="73"/>
      <c r="K156" s="73"/>
      <c r="L156" s="73"/>
    </row>
    <row r="157" spans="1:12" ht="12.75" hidden="1">
      <c r="A157" s="76"/>
      <c r="B157" s="71"/>
      <c r="C157" s="87"/>
      <c r="D157" s="87"/>
      <c r="E157" s="87"/>
      <c r="F157" s="87"/>
      <c r="G157" s="87"/>
      <c r="H157" s="87"/>
      <c r="I157" s="87"/>
      <c r="J157" s="87"/>
      <c r="K157" s="84"/>
      <c r="L157" s="85"/>
    </row>
    <row r="158" spans="1:12" ht="12.75" hidden="1">
      <c r="A158" s="76"/>
      <c r="B158" s="71"/>
      <c r="C158" s="87"/>
      <c r="D158" s="87"/>
      <c r="E158" s="87"/>
      <c r="F158" s="87"/>
      <c r="G158" s="87"/>
      <c r="H158" s="87"/>
      <c r="I158" s="87"/>
      <c r="J158" s="87"/>
      <c r="K158" s="78"/>
      <c r="L158" s="79"/>
    </row>
    <row r="159" spans="1:12" ht="12.75" hidden="1">
      <c r="A159" s="76"/>
      <c r="B159" s="71"/>
      <c r="C159" s="87"/>
      <c r="D159" s="87"/>
      <c r="E159" s="87"/>
      <c r="F159" s="87"/>
      <c r="G159" s="87"/>
      <c r="H159" s="87"/>
      <c r="I159" s="87"/>
      <c r="J159" s="87"/>
      <c r="K159" s="78"/>
      <c r="L159" s="79"/>
    </row>
    <row r="160" spans="1:12" s="5" customFormat="1" ht="12.75" hidden="1">
      <c r="A160" s="70"/>
      <c r="B160" s="74"/>
      <c r="C160" s="73"/>
      <c r="D160" s="73"/>
      <c r="E160" s="73"/>
      <c r="F160" s="73"/>
      <c r="G160" s="73"/>
      <c r="H160" s="73"/>
      <c r="I160" s="73"/>
      <c r="J160" s="73"/>
      <c r="K160" s="77"/>
      <c r="L160" s="80"/>
    </row>
    <row r="161" spans="1:12" ht="12.75" hidden="1">
      <c r="A161" s="76"/>
      <c r="B161" s="71"/>
      <c r="C161" s="87"/>
      <c r="D161" s="87"/>
      <c r="E161" s="87"/>
      <c r="F161" s="87"/>
      <c r="G161" s="87"/>
      <c r="H161" s="87"/>
      <c r="I161" s="87"/>
      <c r="J161" s="87"/>
      <c r="K161" s="78"/>
      <c r="L161" s="79"/>
    </row>
    <row r="162" spans="1:12" ht="12.75" hidden="1">
      <c r="A162" s="76"/>
      <c r="B162" s="71"/>
      <c r="C162" s="87"/>
      <c r="D162" s="87"/>
      <c r="E162" s="87"/>
      <c r="F162" s="87"/>
      <c r="G162" s="87"/>
      <c r="H162" s="87"/>
      <c r="I162" s="87"/>
      <c r="J162" s="87"/>
      <c r="K162" s="78"/>
      <c r="L162" s="79"/>
    </row>
    <row r="163" spans="1:12" ht="12.75" hidden="1">
      <c r="A163" s="76"/>
      <c r="B163" s="71"/>
      <c r="C163" s="87"/>
      <c r="D163" s="87"/>
      <c r="E163" s="87"/>
      <c r="F163" s="87"/>
      <c r="G163" s="87"/>
      <c r="H163" s="87"/>
      <c r="I163" s="87"/>
      <c r="J163" s="87"/>
      <c r="K163" s="78"/>
      <c r="L163" s="79"/>
    </row>
    <row r="164" spans="1:12" ht="12.75" hidden="1">
      <c r="A164" s="76"/>
      <c r="B164" s="71"/>
      <c r="C164" s="87"/>
      <c r="D164" s="87"/>
      <c r="E164" s="87"/>
      <c r="F164" s="87"/>
      <c r="G164" s="87"/>
      <c r="H164" s="87"/>
      <c r="I164" s="87"/>
      <c r="J164" s="87"/>
      <c r="K164" s="78"/>
      <c r="L164" s="79"/>
    </row>
    <row r="165" spans="1:12" s="5" customFormat="1" ht="12.75" hidden="1">
      <c r="A165" s="70"/>
      <c r="B165" s="74"/>
      <c r="C165" s="73"/>
      <c r="D165" s="73"/>
      <c r="E165" s="73"/>
      <c r="F165" s="73"/>
      <c r="G165" s="73"/>
      <c r="H165" s="73"/>
      <c r="I165" s="73"/>
      <c r="J165" s="73"/>
      <c r="K165" s="77"/>
      <c r="L165" s="80"/>
    </row>
    <row r="166" spans="1:12" ht="12.75" hidden="1">
      <c r="A166" s="76"/>
      <c r="B166" s="71"/>
      <c r="C166" s="87"/>
      <c r="D166" s="87"/>
      <c r="E166" s="87"/>
      <c r="F166" s="87"/>
      <c r="G166" s="87"/>
      <c r="H166" s="87"/>
      <c r="I166" s="87"/>
      <c r="J166" s="87"/>
      <c r="K166" s="78"/>
      <c r="L166" s="79"/>
    </row>
    <row r="167" spans="1:12" s="5" customFormat="1" ht="12.75" hidden="1">
      <c r="A167" s="70"/>
      <c r="B167" s="74"/>
      <c r="C167" s="73"/>
      <c r="D167" s="73"/>
      <c r="E167" s="73"/>
      <c r="F167" s="73"/>
      <c r="G167" s="73"/>
      <c r="H167" s="73"/>
      <c r="I167" s="73"/>
      <c r="J167" s="73"/>
      <c r="K167" s="77"/>
      <c r="L167" s="80"/>
    </row>
    <row r="168" spans="1:12" s="5" customFormat="1" ht="12.75" hidden="1">
      <c r="A168" s="70"/>
      <c r="B168" s="74"/>
      <c r="C168" s="73"/>
      <c r="D168" s="73"/>
      <c r="E168" s="73"/>
      <c r="F168" s="73"/>
      <c r="G168" s="73"/>
      <c r="H168" s="73"/>
      <c r="I168" s="73"/>
      <c r="J168" s="73"/>
      <c r="K168" s="77"/>
      <c r="L168" s="80"/>
    </row>
    <row r="169" spans="1:12" ht="12.75" hidden="1">
      <c r="A169" s="76"/>
      <c r="B169" s="71"/>
      <c r="C169" s="87"/>
      <c r="D169" s="87"/>
      <c r="E169" s="87"/>
      <c r="F169" s="87"/>
      <c r="G169" s="87"/>
      <c r="H169" s="87"/>
      <c r="I169" s="87"/>
      <c r="J169" s="87"/>
      <c r="K169" s="78"/>
      <c r="L169" s="79"/>
    </row>
    <row r="170" spans="1:12" s="5" customFormat="1" ht="12.75" hidden="1">
      <c r="A170" s="70"/>
      <c r="B170" s="74"/>
      <c r="C170" s="73"/>
      <c r="D170" s="73"/>
      <c r="E170" s="73"/>
      <c r="F170" s="73"/>
      <c r="G170" s="73"/>
      <c r="H170" s="73"/>
      <c r="I170" s="73"/>
      <c r="J170" s="73"/>
      <c r="K170" s="77"/>
      <c r="L170" s="80"/>
    </row>
    <row r="171" spans="1:12" ht="12.75" hidden="1">
      <c r="A171" s="76"/>
      <c r="B171" s="71"/>
      <c r="C171" s="87"/>
      <c r="D171" s="87"/>
      <c r="E171" s="87"/>
      <c r="F171" s="87"/>
      <c r="G171" s="87"/>
      <c r="H171" s="87"/>
      <c r="I171" s="87"/>
      <c r="J171" s="87"/>
      <c r="K171" s="78"/>
      <c r="L171" s="79"/>
    </row>
    <row r="172" spans="1:12" ht="12.75" hidden="1">
      <c r="A172" s="76"/>
      <c r="B172" s="71"/>
      <c r="C172" s="87"/>
      <c r="D172" s="87"/>
      <c r="E172" s="87"/>
      <c r="F172" s="87"/>
      <c r="G172" s="87"/>
      <c r="H172" s="87"/>
      <c r="I172" s="87"/>
      <c r="J172" s="87"/>
      <c r="K172" s="86"/>
      <c r="L172" s="81"/>
    </row>
    <row r="173" spans="1:12" ht="12.75">
      <c r="A173" s="64"/>
      <c r="B173" s="7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64"/>
      <c r="B174" s="7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64"/>
      <c r="B175" s="7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64"/>
      <c r="B176" s="7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64"/>
      <c r="B177" s="7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64"/>
      <c r="B178" s="7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64"/>
      <c r="B179" s="7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64"/>
      <c r="B180" s="7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64"/>
      <c r="B181" s="7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64"/>
      <c r="B182" s="7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64"/>
      <c r="B183" s="7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64"/>
      <c r="B184" s="7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64"/>
      <c r="B185" s="7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64"/>
      <c r="B186" s="7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64"/>
      <c r="B187" s="7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64"/>
      <c r="B188" s="7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64"/>
      <c r="B189" s="7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64"/>
      <c r="B190" s="7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64"/>
      <c r="B191" s="7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64"/>
      <c r="B192" s="7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64"/>
      <c r="B193" s="7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64"/>
      <c r="B194" s="7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64"/>
      <c r="B195" s="7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64"/>
      <c r="B196" s="7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64"/>
      <c r="B197" s="7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64"/>
      <c r="B198" s="7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64"/>
      <c r="B199" s="7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64"/>
      <c r="B200" s="7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64"/>
      <c r="B201" s="7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64"/>
      <c r="B202" s="7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64"/>
      <c r="B203" s="7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64"/>
      <c r="B204" s="7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64"/>
      <c r="B205" s="7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64"/>
      <c r="B206" s="7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64"/>
      <c r="B207" s="7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64"/>
      <c r="B208" s="7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64"/>
      <c r="B209" s="7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64"/>
      <c r="B210" s="7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64"/>
      <c r="B211" s="7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64"/>
      <c r="B212" s="7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64"/>
      <c r="B213" s="7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64"/>
      <c r="B214" s="7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64"/>
      <c r="B215" s="7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64"/>
      <c r="B216" s="7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64"/>
      <c r="B217" s="7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64"/>
      <c r="B218" s="7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64"/>
      <c r="B219" s="7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64"/>
      <c r="B220" s="7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64"/>
      <c r="B221" s="7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64"/>
      <c r="B222" s="7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64"/>
      <c r="B223" s="7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64"/>
      <c r="B224" s="7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64"/>
      <c r="B225" s="7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64"/>
      <c r="B226" s="7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64"/>
      <c r="B227" s="7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64"/>
      <c r="B228" s="7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64"/>
      <c r="B229" s="7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64"/>
      <c r="B230" s="7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64"/>
      <c r="B231" s="7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64"/>
      <c r="B232" s="7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64"/>
      <c r="B233" s="7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64"/>
      <c r="B234" s="7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64"/>
      <c r="B235" s="7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64"/>
      <c r="B236" s="7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64"/>
      <c r="B237" s="7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64"/>
      <c r="B238" s="7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64"/>
      <c r="B239" s="7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64"/>
      <c r="B240" s="7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64"/>
      <c r="B241" s="7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64"/>
      <c r="B242" s="7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64"/>
      <c r="B243" s="7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64"/>
      <c r="B244" s="7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64"/>
      <c r="B245" s="7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64"/>
      <c r="B246" s="7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64"/>
      <c r="B247" s="7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64"/>
      <c r="B248" s="7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64"/>
      <c r="B249" s="7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64"/>
      <c r="B250" s="7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64"/>
      <c r="B251" s="7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64"/>
      <c r="B252" s="7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64"/>
      <c r="B253" s="7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64"/>
      <c r="B254" s="7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64"/>
      <c r="B255" s="7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64"/>
      <c r="B256" s="7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64"/>
      <c r="B257" s="7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64"/>
      <c r="B258" s="7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64"/>
      <c r="B259" s="7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64"/>
      <c r="B260" s="7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64"/>
      <c r="B261" s="7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64"/>
      <c r="B262" s="7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64"/>
      <c r="B263" s="7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64"/>
      <c r="B264" s="7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64"/>
      <c r="B265" s="7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64"/>
      <c r="B266" s="7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64"/>
      <c r="B267" s="7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64"/>
      <c r="B268" s="7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64"/>
      <c r="B269" s="7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64"/>
      <c r="B270" s="7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64"/>
      <c r="B271" s="7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64"/>
      <c r="B272" s="7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64"/>
      <c r="B273" s="7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64"/>
      <c r="B274" s="7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64"/>
      <c r="B275" s="7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64"/>
      <c r="B276" s="7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64"/>
      <c r="B277" s="7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64"/>
      <c r="B278" s="7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64"/>
      <c r="B279" s="7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64"/>
      <c r="B280" s="7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64"/>
      <c r="B281" s="7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64"/>
      <c r="B282" s="7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64"/>
      <c r="B283" s="7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64"/>
      <c r="B284" s="7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64"/>
      <c r="B285" s="7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64"/>
      <c r="B286" s="7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64"/>
      <c r="B287" s="7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64"/>
      <c r="B288" s="7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64"/>
      <c r="B289" s="7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64"/>
      <c r="B290" s="7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64"/>
      <c r="B291" s="7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64"/>
      <c r="B292" s="7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64"/>
      <c r="B293" s="7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64"/>
      <c r="B294" s="7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64"/>
      <c r="B295" s="7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64"/>
      <c r="B296" s="7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64"/>
      <c r="B297" s="7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64"/>
      <c r="B298" s="7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64"/>
      <c r="B299" s="7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64"/>
      <c r="B300" s="7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64"/>
      <c r="B301" s="7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64"/>
      <c r="B302" s="7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64"/>
      <c r="B303" s="7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64"/>
      <c r="B304" s="7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64"/>
      <c r="B305" s="7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64"/>
      <c r="B306" s="7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64"/>
      <c r="B307" s="7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64"/>
      <c r="B308" s="7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64"/>
      <c r="B309" s="7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64"/>
      <c r="B310" s="7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64"/>
      <c r="B311" s="7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64"/>
      <c r="B312" s="7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64"/>
      <c r="B313" s="7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64"/>
      <c r="B314" s="7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64"/>
      <c r="B315" s="7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64"/>
      <c r="B316" s="7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64"/>
      <c r="B317" s="7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64"/>
      <c r="B318" s="7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64"/>
      <c r="B319" s="7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64"/>
      <c r="B320" s="7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64"/>
      <c r="B321" s="7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64"/>
      <c r="B322" s="7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64"/>
      <c r="B323" s="7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64"/>
      <c r="B324" s="7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64"/>
      <c r="B325" s="7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64"/>
      <c r="B326" s="7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64"/>
      <c r="B327" s="7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64"/>
      <c r="B328" s="7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64"/>
      <c r="B329" s="7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64"/>
      <c r="B330" s="7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64"/>
      <c r="B331" s="7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64"/>
      <c r="B332" s="7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64"/>
      <c r="B333" s="7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64"/>
      <c r="B334" s="7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64"/>
      <c r="B335" s="7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64"/>
      <c r="B336" s="7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64"/>
      <c r="B337" s="7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64"/>
      <c r="B338" s="7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64"/>
      <c r="B339" s="7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64"/>
      <c r="B340" s="7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64"/>
      <c r="B341" s="7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64"/>
      <c r="B342" s="7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64"/>
      <c r="B343" s="7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64"/>
      <c r="B344" s="7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64"/>
      <c r="B345" s="7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64"/>
      <c r="B346" s="7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64"/>
      <c r="B347" s="7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64"/>
      <c r="B348" s="7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64"/>
      <c r="B349" s="7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64"/>
      <c r="B350" s="7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64"/>
      <c r="B351" s="7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64"/>
      <c r="B352" s="7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64"/>
      <c r="B353" s="7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64"/>
      <c r="B354" s="7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64"/>
      <c r="B355" s="7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64"/>
      <c r="B356" s="7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64"/>
      <c r="B357" s="7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64"/>
      <c r="B358" s="7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64"/>
      <c r="B359" s="7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64"/>
      <c r="B360" s="7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64"/>
      <c r="B361" s="7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64"/>
      <c r="B362" s="7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64"/>
      <c r="B363" s="7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64"/>
      <c r="B364" s="7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64"/>
      <c r="B365" s="7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64"/>
      <c r="B366" s="7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64"/>
      <c r="B367" s="7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64"/>
      <c r="B368" s="7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64"/>
      <c r="B369" s="7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64"/>
      <c r="B370" s="7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64"/>
      <c r="B371" s="7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64"/>
      <c r="B372" s="7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64"/>
      <c r="B373" s="7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64"/>
      <c r="B374" s="7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64"/>
      <c r="B375" s="7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64"/>
      <c r="B376" s="7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64"/>
      <c r="B377" s="7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64"/>
      <c r="B378" s="7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64"/>
      <c r="B379" s="7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64"/>
      <c r="B380" s="7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64"/>
      <c r="B381" s="7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64"/>
      <c r="B382" s="7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64"/>
      <c r="B383" s="7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64"/>
      <c r="B384" s="7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64"/>
      <c r="B385" s="7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64"/>
      <c r="B386" s="7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64"/>
      <c r="B387" s="7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64"/>
      <c r="B388" s="7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64"/>
      <c r="B389" s="7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64"/>
      <c r="B390" s="7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64"/>
      <c r="B391" s="7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64"/>
      <c r="B392" s="7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64"/>
      <c r="B393" s="7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64"/>
      <c r="B394" s="7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64"/>
      <c r="B395" s="7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64"/>
      <c r="B396" s="7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64"/>
      <c r="B397" s="7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64"/>
      <c r="B398" s="7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64"/>
      <c r="B399" s="7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64"/>
      <c r="B400" s="7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64"/>
      <c r="B401" s="7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64"/>
      <c r="B402" s="7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64"/>
      <c r="B403" s="7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64"/>
      <c r="B404" s="7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64"/>
      <c r="B405" s="7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64"/>
      <c r="B406" s="7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64"/>
      <c r="B407" s="7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64"/>
      <c r="B408" s="7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64"/>
      <c r="B409" s="7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64"/>
      <c r="B410" s="7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64"/>
      <c r="B411" s="7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64"/>
      <c r="B412" s="7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64"/>
      <c r="B413" s="7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64"/>
      <c r="B414" s="7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64"/>
      <c r="B415" s="7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64"/>
      <c r="B416" s="7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64"/>
      <c r="B417" s="7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2.75">
      <c r="A418" s="64"/>
      <c r="B418" s="7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2.75">
      <c r="A419" s="64"/>
      <c r="B419" s="7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2.75">
      <c r="A420" s="64"/>
      <c r="B420" s="7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2.75">
      <c r="A421" s="64"/>
      <c r="B421" s="7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2.75">
      <c r="A422" s="64"/>
      <c r="B422" s="7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2.75">
      <c r="A423" s="64"/>
      <c r="B423" s="7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2.75">
      <c r="A424" s="64"/>
      <c r="B424" s="7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2.75">
      <c r="A425" s="64"/>
      <c r="B425" s="7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2.75">
      <c r="A426" s="64"/>
      <c r="B426" s="7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2.75">
      <c r="A427" s="64"/>
      <c r="B427" s="7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2.75">
      <c r="A428" s="64"/>
      <c r="B428" s="7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2.75">
      <c r="A429" s="64"/>
      <c r="B429" s="7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2.75">
      <c r="A430" s="64"/>
      <c r="B430" s="7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2.75">
      <c r="A431" s="64"/>
      <c r="B431" s="7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2.75">
      <c r="A432" s="64"/>
      <c r="B432" s="7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2.75">
      <c r="A433" s="64"/>
      <c r="B433" s="7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2.75">
      <c r="A434" s="64"/>
      <c r="B434" s="7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2.75">
      <c r="A435" s="64"/>
      <c r="B435" s="7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2.75">
      <c r="A436" s="64"/>
      <c r="B436" s="7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2.75">
      <c r="A437" s="64"/>
      <c r="B437" s="7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2.75">
      <c r="A438" s="64"/>
      <c r="B438" s="7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2.75">
      <c r="A439" s="64"/>
      <c r="B439" s="7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2.75">
      <c r="A440" s="64"/>
      <c r="B440" s="7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2.75">
      <c r="A441" s="64"/>
      <c r="B441" s="7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2.75">
      <c r="A442" s="64"/>
      <c r="B442" s="7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2.75">
      <c r="A443" s="64"/>
      <c r="B443" s="7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2.75">
      <c r="A444" s="64"/>
      <c r="B444" s="7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2.75">
      <c r="A445" s="64"/>
      <c r="B445" s="7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2.75">
      <c r="A446" s="64"/>
      <c r="B446" s="7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2.75">
      <c r="A447" s="64"/>
      <c r="B447" s="7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2.75">
      <c r="A448" s="64"/>
      <c r="B448" s="7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2.75">
      <c r="A449" s="64"/>
      <c r="B449" s="7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2.75">
      <c r="A450" s="64"/>
      <c r="B450" s="7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2.75">
      <c r="A451" s="64"/>
      <c r="B451" s="7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2.75">
      <c r="A452" s="64"/>
      <c r="B452" s="7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2.75">
      <c r="A453" s="64"/>
      <c r="B453" s="7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2.75">
      <c r="A454" s="64"/>
      <c r="B454" s="7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2.75">
      <c r="A455" s="64"/>
      <c r="B455" s="7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2.75">
      <c r="A456" s="64"/>
      <c r="B456" s="7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2.75">
      <c r="A457" s="64"/>
      <c r="B457" s="7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2.75">
      <c r="A458" s="64"/>
      <c r="B458" s="7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2.75">
      <c r="A459" s="64"/>
      <c r="B459" s="7"/>
      <c r="C459" s="1"/>
      <c r="D459" s="1"/>
      <c r="E459" s="1"/>
      <c r="F459" s="1"/>
      <c r="G459" s="1"/>
      <c r="H459" s="1"/>
      <c r="I459" s="1"/>
      <c r="J459" s="1"/>
      <c r="K459" s="1"/>
      <c r="L459" s="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2020-10-15T08:06:42Z</cp:lastPrinted>
  <dcterms:created xsi:type="dcterms:W3CDTF">2013-09-11T11:00:21Z</dcterms:created>
  <dcterms:modified xsi:type="dcterms:W3CDTF">2021-02-16T11:23:01Z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