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<sst xmlns="http://schemas.openxmlformats.org/spreadsheetml/2006/main" count="133" uniqueCount="103">
  <si>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</si>
  <si>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</si>
  <si>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</si>
  <si>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</si>
  <si>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</si>
  <si>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</si>
  <si>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</si>
  <si>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</si>
  <si>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</si>
  <si>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</si>
  <si>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</si>
  <si>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</si>
  <si>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</si>
  <si>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</si>
  <si>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</si>
  <si>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</si>
  <si>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</si>
  <si>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</si>
  <si>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</si>
  <si>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</si>
  <si>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</si>
  <si>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</si>
  <si>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</si>
  <si>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</si>
  <si>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</si>
  <si>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</si>
  <si>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</si>
  <si>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</si>
  <si>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</si>
  <si>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</si>
  <si>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</si>
  <si>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</si>
  <si>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</si>
  <si>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</si>
  <si>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</si>
  <si>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</si>
  <si>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</si>
  <si>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</si>
  <si>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</si>
  <si>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</si>
  <si>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</si>
  <si>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</si>
  <si>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</si>
  <si>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Službena putovanja</t>
  </si>
  <si>
    <t>Stručno usavršavanje zaposlenika</t>
  </si>
  <si>
    <t>Uredski materijal i ostali mat. rashodi</t>
  </si>
  <si>
    <t>Energija</t>
  </si>
  <si>
    <t>Materijal i dijelovi za tekuće inv. održ.</t>
  </si>
  <si>
    <t>Sitni inventar i auto gume</t>
  </si>
  <si>
    <t>Usluge telefona, 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</si>
  <si>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</si>
  <si>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</si>
  <si>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</si>
  <si>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</si>
  <si>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</si>
  <si>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Premija osiguranja</t>
  </si>
  <si>
    <t>Reprezentacija</t>
  </si>
  <si>
    <t>Članarine</t>
  </si>
  <si>
    <t>Knjige u knjižnicama</t>
  </si>
  <si>
    <t>Usluge tekućeg inv. održ. - tekuće održ.</t>
  </si>
  <si>
    <t>Ostale usl. za komunikacije i prijevoz -prijevoz učenika</t>
  </si>
  <si>
    <t>Oprema</t>
  </si>
  <si>
    <t>Plaće za redovan rad</t>
  </si>
  <si>
    <t>Doprinos za obvezno zdravstveno osig.</t>
  </si>
  <si>
    <t>Naknade za prijevoz na posao i s posla</t>
  </si>
  <si>
    <t>Program: odgoj i obrazovanje</t>
  </si>
  <si>
    <t>Naziv aktivnosti:osnovno školstvo</t>
  </si>
  <si>
    <t>naknade troškova osobama izvan radnog odnosa</t>
  </si>
  <si>
    <t>Namirnice</t>
  </si>
  <si>
    <t>Pristojbe i naknade</t>
  </si>
  <si>
    <t>Sportska i glazbena oprema</t>
  </si>
  <si>
    <t>Bankarske usluge i usl.platn.prometa</t>
  </si>
  <si>
    <t>Zatezne kamate</t>
  </si>
  <si>
    <t>Ostali građevinski objekti</t>
  </si>
  <si>
    <t>Građevinski objekti</t>
  </si>
  <si>
    <t>Knjige, umjetnička udjela</t>
  </si>
  <si>
    <t>Dodatna ulaganja na građev. objektima</t>
  </si>
  <si>
    <t>Dodatna ulaganja na građev. objekt.</t>
  </si>
  <si>
    <t>Pomoći-      BPŽ</t>
  </si>
  <si>
    <t>Dopr. za zapošljavanje</t>
  </si>
  <si>
    <t>Službena radna i zašt.odjeća i obuća</t>
  </si>
  <si>
    <t>Ostale naknade troškova zaposlenima</t>
  </si>
  <si>
    <t>2020.</t>
  </si>
  <si>
    <t>Ukupno prihodi i primici za 2020.</t>
  </si>
  <si>
    <t>Zdravstvene i veterinarske usluge - za obvezan zdravstveni pregled zaposlenika</t>
  </si>
  <si>
    <t>PRORAČUNSKI KORISNIK: OSNOVNA ŠKOLA"IVAN MEŠTROVIĆ"VRPOLJE</t>
  </si>
  <si>
    <t>U K U P N O :</t>
  </si>
  <si>
    <t>PROJEKCIJA PLANA ZA 2021.</t>
  </si>
  <si>
    <t>2021.</t>
  </si>
  <si>
    <t>Ukupno prihodi i primici za 2021.</t>
  </si>
  <si>
    <t>Pomoći  BPŽ -      prehrana učenika po Projektu i plaće i naknade pomoćnika u nast.</t>
  </si>
  <si>
    <t>Pomoći BPŽ -     prehrana učenika po Projektu i plaće i naknade pomoćnika u nast.</t>
  </si>
  <si>
    <t>Pomoći BPŽ -        prehrana učenika po Projektu i plaće   i naknade pomoćnika u nast.</t>
  </si>
  <si>
    <t>3.500</t>
  </si>
  <si>
    <t>PRIJEDLOG PLANA ZA 2020.</t>
  </si>
  <si>
    <t>U Vrpolju, 20. 12. 2019. godine</t>
  </si>
  <si>
    <t>PROJEKCIJA PLANA ZA 2022.</t>
  </si>
  <si>
    <t>2022.</t>
  </si>
  <si>
    <t>Ukupno prihodi i primici za 2022.</t>
  </si>
  <si>
    <t>PRIJEDLOG FINANCIJSKOG PLANA   OŠ "IVAN MEŠTROVIĆ" VRPOLJE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</si>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</sst>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_);\(0\)"/>
    <numFmt numFmtId="191" formatCode="#,##0.0000"/>
    <numFmt numFmtId="192" formatCode="#,##0_ ;\-#,##0\ "/>
    <numFmt numFmtId="193" formatCode="#,##0.0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7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6" xfId="0" applyFont="1" applyBorder="1" applyAlignment="1" quotePrefix="1">
      <alignment horizontal="left" vertical="center" wrapText="1"/>
    </xf>
    <xf numFmtId="0" fontId="30" fillId="0" borderId="16" xfId="0" applyFont="1" applyBorder="1" applyAlignment="1" quotePrefix="1">
      <alignment horizontal="center" vertical="center" wrapText="1"/>
    </xf>
    <xf numFmtId="0" fontId="27" fillId="0" borderId="1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center" wrapText="1"/>
    </xf>
    <xf numFmtId="0" fontId="34" fillId="0" borderId="16" xfId="0" applyNumberFormat="1" applyFont="1" applyFill="1" applyBorder="1" applyAlignment="1" applyProtection="1" quotePrefix="1">
      <alignment horizontal="left"/>
      <protection/>
    </xf>
    <xf numFmtId="0" fontId="27" fillId="0" borderId="15" xfId="0" applyNumberFormat="1" applyFont="1" applyFill="1" applyBorder="1" applyAlignment="1" applyProtection="1">
      <alignment horizont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34" fillId="0" borderId="15" xfId="0" applyNumberFormat="1" applyFont="1" applyBorder="1" applyAlignment="1">
      <alignment horizontal="right"/>
    </xf>
    <xf numFmtId="3" fontId="34" fillId="0" borderId="15" xfId="0" applyNumberFormat="1" applyFont="1" applyFill="1" applyBorder="1" applyAlignment="1" applyProtection="1">
      <alignment horizontal="righ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3" fontId="34" fillId="0" borderId="17" xfId="0" applyNumberFormat="1" applyFont="1" applyBorder="1" applyAlignment="1">
      <alignment horizontal="right"/>
    </xf>
    <xf numFmtId="0" fontId="34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center" wrapText="1"/>
      <protection/>
    </xf>
    <xf numFmtId="0" fontId="3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0" fontId="27" fillId="0" borderId="15" xfId="0" applyNumberFormat="1" applyFont="1" applyFill="1" applyBorder="1" applyAlignment="1" applyProtection="1">
      <alignment horizontal="center"/>
      <protection/>
    </xf>
    <xf numFmtId="0" fontId="25" fillId="0" borderId="15" xfId="0" applyNumberFormat="1" applyFont="1" applyFill="1" applyBorder="1" applyAlignment="1" applyProtection="1">
      <alignment wrapText="1"/>
      <protection/>
    </xf>
    <xf numFmtId="0" fontId="39" fillId="0" borderId="15" xfId="0" applyNumberFormat="1" applyFont="1" applyFill="1" applyBorder="1" applyAlignment="1" applyProtection="1">
      <alignment wrapText="1"/>
      <protection/>
    </xf>
    <xf numFmtId="0" fontId="27" fillId="0" borderId="15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wrapText="1"/>
      <protection/>
    </xf>
    <xf numFmtId="0" fontId="27" fillId="0" borderId="15" xfId="0" applyNumberFormat="1" applyFont="1" applyFill="1" applyBorder="1" applyAlignment="1" applyProtection="1">
      <alignment horizontal="left"/>
      <protection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/>
      <protection/>
    </xf>
    <xf numFmtId="3" fontId="25" fillId="0" borderId="15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15" xfId="0" applyNumberFormat="1" applyFont="1" applyFill="1" applyBorder="1" applyAlignment="1">
      <alignment horizontal="left" wrapText="1"/>
    </xf>
    <xf numFmtId="0" fontId="22" fillId="0" borderId="15" xfId="0" applyFont="1" applyBorder="1" applyAlignment="1">
      <alignment vertical="center" wrapText="1"/>
    </xf>
    <xf numFmtId="1" fontId="21" fillId="0" borderId="15" xfId="0" applyNumberFormat="1" applyFont="1" applyBorder="1" applyAlignment="1">
      <alignment horizontal="left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 horizontal="center" wrapText="1"/>
    </xf>
    <xf numFmtId="1" fontId="22" fillId="0" borderId="15" xfId="0" applyNumberFormat="1" applyFont="1" applyBorder="1" applyAlignment="1">
      <alignment wrapText="1"/>
    </xf>
    <xf numFmtId="0" fontId="25" fillId="0" borderId="15" xfId="0" applyNumberFormat="1" applyFont="1" applyFill="1" applyBorder="1" applyAlignment="1" applyProtection="1">
      <alignment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15" xfId="0" applyNumberFormat="1" applyFont="1" applyFill="1" applyBorder="1" applyAlignment="1">
      <alignment horizontal="left" wrapText="1"/>
    </xf>
    <xf numFmtId="0" fontId="25" fillId="0" borderId="15" xfId="0" applyNumberFormat="1" applyFont="1" applyFill="1" applyBorder="1" applyAlignment="1" applyProtection="1">
      <alignment vertical="center"/>
      <protection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1" fontId="21" fillId="0" borderId="15" xfId="0" applyNumberFormat="1" applyFont="1" applyBorder="1" applyAlignment="1">
      <alignment/>
    </xf>
    <xf numFmtId="1" fontId="21" fillId="0" borderId="15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 vertical="center" wrapText="1"/>
    </xf>
    <xf numFmtId="3" fontId="27" fillId="0" borderId="15" xfId="0" applyNumberFormat="1" applyFont="1" applyFill="1" applyBorder="1" applyAlignment="1" applyProtection="1">
      <alignment horizontal="right" wrapText="1"/>
      <protection/>
    </xf>
    <xf numFmtId="3" fontId="27" fillId="0" borderId="15" xfId="0" applyNumberFormat="1" applyFont="1" applyBorder="1" applyAlignment="1">
      <alignment horizontal="right"/>
    </xf>
    <xf numFmtId="0" fontId="25" fillId="0" borderId="15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6" xfId="0" applyNumberFormat="1" applyFont="1" applyFill="1" applyBorder="1" applyAlignment="1" applyProtection="1">
      <alignment wrapText="1"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5" xfId="0" applyNumberFormat="1" applyFont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 applyProtection="1" quotePrefix="1">
      <alignment horizontal="left" wrapText="1"/>
      <protection/>
    </xf>
    <xf numFmtId="0" fontId="35" fillId="0" borderId="25" xfId="0" applyNumberFormat="1" applyFont="1" applyFill="1" applyBorder="1" applyAlignment="1" applyProtection="1">
      <alignment wrapText="1"/>
      <protection/>
    </xf>
    <xf numFmtId="0" fontId="28" fillId="0" borderId="25" xfId="0" applyNumberFormat="1" applyFont="1" applyFill="1" applyBorder="1" applyAlignment="1" applyProtection="1">
      <alignment horizontal="center" vertical="center"/>
      <protection/>
    </xf>
    <xf numFmtId="0" fontId="27" fillId="28" borderId="15" xfId="0" applyNumberFormat="1" applyFont="1" applyFill="1" applyBorder="1" applyAlignment="1" applyProtection="1">
      <alignment/>
      <protection/>
    </xf>
    <xf numFmtId="192" fontId="27" fillId="28" borderId="15" xfId="0" applyNumberFormat="1" applyFont="1" applyFill="1" applyBorder="1" applyAlignment="1" applyProtection="1">
      <alignment/>
      <protection/>
    </xf>
    <xf numFmtId="3" fontId="27" fillId="28" borderId="15" xfId="0" applyNumberFormat="1" applyFont="1" applyFill="1" applyBorder="1" applyAlignment="1" applyProtection="1">
      <alignment/>
      <protection/>
    </xf>
    <xf numFmtId="188" fontId="27" fillId="28" borderId="15" xfId="0" applyNumberFormat="1" applyFont="1" applyFill="1" applyBorder="1" applyAlignment="1" applyProtection="1">
      <alignment/>
      <protection/>
    </xf>
    <xf numFmtId="192" fontId="27" fillId="28" borderId="15" xfId="97" applyNumberFormat="1" applyFont="1" applyFill="1" applyBorder="1" applyAlignment="1" applyProtection="1">
      <alignment/>
      <protection/>
    </xf>
    <xf numFmtId="192" fontId="25" fillId="28" borderId="15" xfId="97" applyNumberFormat="1" applyFont="1" applyFill="1" applyBorder="1" applyAlignment="1" applyProtection="1">
      <alignment/>
      <protection/>
    </xf>
    <xf numFmtId="0" fontId="25" fillId="28" borderId="15" xfId="0" applyNumberFormat="1" applyFont="1" applyFill="1" applyBorder="1" applyAlignment="1" applyProtection="1">
      <alignment horizontal="right"/>
      <protection/>
    </xf>
    <xf numFmtId="0" fontId="25" fillId="28" borderId="15" xfId="0" applyNumberFormat="1" applyFont="1" applyFill="1" applyBorder="1" applyAlignment="1" applyProtection="1">
      <alignment/>
      <protection/>
    </xf>
    <xf numFmtId="3" fontId="25" fillId="28" borderId="15" xfId="0" applyNumberFormat="1" applyFont="1" applyFill="1" applyBorder="1" applyAlignment="1" applyProtection="1">
      <alignment/>
      <protection/>
    </xf>
    <xf numFmtId="3" fontId="25" fillId="28" borderId="15" xfId="0" applyNumberFormat="1" applyFont="1" applyFill="1" applyBorder="1" applyAlignment="1" applyProtection="1">
      <alignment horizontal="right"/>
      <protection/>
    </xf>
    <xf numFmtId="3" fontId="27" fillId="28" borderId="15" xfId="0" applyNumberFormat="1" applyFont="1" applyFill="1" applyBorder="1" applyAlignment="1" applyProtection="1">
      <alignment horizontal="right"/>
      <protection/>
    </xf>
    <xf numFmtId="188" fontId="27" fillId="28" borderId="15" xfId="97" applyNumberFormat="1" applyFont="1" applyFill="1" applyBorder="1" applyAlignment="1" applyProtection="1">
      <alignment/>
      <protection/>
    </xf>
    <xf numFmtId="1" fontId="25" fillId="28" borderId="15" xfId="0" applyNumberFormat="1" applyFont="1" applyFill="1" applyBorder="1" applyAlignment="1" applyProtection="1">
      <alignment/>
      <protection/>
    </xf>
    <xf numFmtId="3" fontId="27" fillId="28" borderId="15" xfId="97" applyNumberFormat="1" applyFont="1" applyFill="1" applyBorder="1" applyAlignment="1" applyProtection="1">
      <alignment/>
      <protection/>
    </xf>
    <xf numFmtId="49" fontId="25" fillId="28" borderId="15" xfId="0" applyNumberFormat="1" applyFont="1" applyFill="1" applyBorder="1" applyAlignment="1" applyProtection="1">
      <alignment horizontal="righ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1047750</xdr:colOff>
      <xdr:row>3</xdr:row>
      <xdr:rowOff>933450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433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433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819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819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F17" sqref="F17:H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3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" customHeight="1">
      <c r="A1" s="115" t="s">
        <v>99</v>
      </c>
      <c r="B1" s="115"/>
      <c r="C1" s="115"/>
      <c r="D1" s="115"/>
      <c r="E1" s="115"/>
      <c r="F1" s="115"/>
      <c r="G1" s="115"/>
      <c r="H1" s="115"/>
    </row>
    <row r="2" spans="1:8" s="43" customFormat="1" ht="26.25" customHeight="1">
      <c r="A2" s="115" t="s">
        <v>39</v>
      </c>
      <c r="B2" s="115"/>
      <c r="C2" s="115"/>
      <c r="D2" s="115"/>
      <c r="E2" s="115"/>
      <c r="F2" s="115"/>
      <c r="G2" s="126"/>
      <c r="H2" s="126"/>
    </row>
    <row r="3" spans="1:8" ht="23.25" customHeight="1">
      <c r="A3" s="115"/>
      <c r="B3" s="115"/>
      <c r="C3" s="115"/>
      <c r="D3" s="115"/>
      <c r="E3" s="115"/>
      <c r="F3" s="115"/>
      <c r="G3" s="115"/>
      <c r="H3" s="117"/>
    </row>
    <row r="4" spans="1:5" ht="9" customHeight="1">
      <c r="A4" s="44"/>
      <c r="B4" s="45"/>
      <c r="C4" s="45"/>
      <c r="D4" s="45"/>
      <c r="E4" s="45"/>
    </row>
    <row r="5" spans="1:9" ht="27.75" customHeight="1">
      <c r="A5" s="46"/>
      <c r="B5" s="47"/>
      <c r="C5" s="47"/>
      <c r="D5" s="48"/>
      <c r="E5" s="49"/>
      <c r="F5" s="50" t="s">
        <v>100</v>
      </c>
      <c r="G5" s="50" t="s">
        <v>101</v>
      </c>
      <c r="H5" s="51" t="s">
        <v>102</v>
      </c>
      <c r="I5" s="52"/>
    </row>
    <row r="6" spans="1:9" ht="27.75" customHeight="1">
      <c r="A6" s="120" t="s">
        <v>40</v>
      </c>
      <c r="B6" s="119"/>
      <c r="C6" s="119"/>
      <c r="D6" s="119"/>
      <c r="E6" s="125"/>
      <c r="F6" s="112">
        <v>6452337</v>
      </c>
      <c r="G6" s="112">
        <v>6452337</v>
      </c>
      <c r="H6" s="112">
        <v>6452337</v>
      </c>
      <c r="I6" s="68"/>
    </row>
    <row r="7" spans="1:8" ht="22.5" customHeight="1">
      <c r="A7" s="120" t="s">
        <v>0</v>
      </c>
      <c r="B7" s="119"/>
      <c r="C7" s="119"/>
      <c r="D7" s="119"/>
      <c r="E7" s="125"/>
      <c r="F7" s="113">
        <v>6452337</v>
      </c>
      <c r="G7" s="113">
        <v>6452337</v>
      </c>
      <c r="H7" s="113">
        <v>6452337</v>
      </c>
    </row>
    <row r="8" spans="1:8" ht="22.5" customHeight="1">
      <c r="A8" s="127" t="s">
        <v>1</v>
      </c>
      <c r="B8" s="125"/>
      <c r="C8" s="125"/>
      <c r="D8" s="125"/>
      <c r="E8" s="125"/>
      <c r="F8" s="113"/>
      <c r="G8" s="113"/>
      <c r="H8" s="113"/>
    </row>
    <row r="9" spans="1:8" ht="22.5" customHeight="1">
      <c r="A9" s="69" t="s">
        <v>41</v>
      </c>
      <c r="B9" s="53"/>
      <c r="C9" s="53"/>
      <c r="D9" s="53"/>
      <c r="E9" s="53"/>
      <c r="F9" s="113">
        <v>6452337</v>
      </c>
      <c r="G9" s="113">
        <v>6452337</v>
      </c>
      <c r="H9" s="113">
        <v>6452337</v>
      </c>
    </row>
    <row r="10" spans="1:8" ht="22.5" customHeight="1">
      <c r="A10" s="118" t="s">
        <v>2</v>
      </c>
      <c r="B10" s="119"/>
      <c r="C10" s="119"/>
      <c r="D10" s="119"/>
      <c r="E10" s="128"/>
      <c r="F10" s="113">
        <v>6452337</v>
      </c>
      <c r="G10" s="113">
        <v>6452337</v>
      </c>
      <c r="H10" s="113">
        <v>6452337</v>
      </c>
    </row>
    <row r="11" spans="1:8" ht="22.5" customHeight="1">
      <c r="A11" s="127" t="s">
        <v>3</v>
      </c>
      <c r="B11" s="125"/>
      <c r="C11" s="125"/>
      <c r="D11" s="125"/>
      <c r="E11" s="125"/>
      <c r="F11" s="112"/>
      <c r="G11" s="112"/>
      <c r="H11" s="112"/>
    </row>
    <row r="12" spans="1:8" ht="22.5" customHeight="1">
      <c r="A12" s="118" t="s">
        <v>4</v>
      </c>
      <c r="B12" s="119"/>
      <c r="C12" s="119"/>
      <c r="D12" s="119"/>
      <c r="E12" s="119"/>
      <c r="F12" s="55"/>
      <c r="G12" s="55"/>
      <c r="H12" s="55"/>
    </row>
    <row r="13" spans="1:8" ht="25.5" customHeight="1">
      <c r="A13" s="115"/>
      <c r="B13" s="116"/>
      <c r="C13" s="116"/>
      <c r="D13" s="116"/>
      <c r="E13" s="116"/>
      <c r="F13" s="117"/>
      <c r="G13" s="117"/>
      <c r="H13" s="117"/>
    </row>
    <row r="14" spans="1:8" ht="27.75" customHeight="1">
      <c r="A14" s="46"/>
      <c r="B14" s="47"/>
      <c r="C14" s="47"/>
      <c r="D14" s="48"/>
      <c r="E14" s="49"/>
      <c r="F14" s="50" t="s">
        <v>100</v>
      </c>
      <c r="G14" s="50" t="s">
        <v>101</v>
      </c>
      <c r="H14" s="51" t="s">
        <v>102</v>
      </c>
    </row>
    <row r="15" spans="1:8" ht="22.5" customHeight="1">
      <c r="A15" s="121" t="s">
        <v>5</v>
      </c>
      <c r="B15" s="122"/>
      <c r="C15" s="122"/>
      <c r="D15" s="122"/>
      <c r="E15" s="123"/>
      <c r="F15" s="57"/>
      <c r="G15" s="57"/>
      <c r="H15" s="55"/>
    </row>
    <row r="16" spans="1:8" s="38" customFormat="1" ht="25.5" customHeight="1">
      <c r="A16" s="124"/>
      <c r="B16" s="116"/>
      <c r="C16" s="116"/>
      <c r="D16" s="116"/>
      <c r="E16" s="116"/>
      <c r="F16" s="117"/>
      <c r="G16" s="117"/>
      <c r="H16" s="117"/>
    </row>
    <row r="17" spans="1:8" s="38" customFormat="1" ht="27.75" customHeight="1">
      <c r="A17" s="46"/>
      <c r="B17" s="47"/>
      <c r="C17" s="47"/>
      <c r="D17" s="48"/>
      <c r="E17" s="49"/>
      <c r="F17" s="50" t="s">
        <v>100</v>
      </c>
      <c r="G17" s="50" t="s">
        <v>101</v>
      </c>
      <c r="H17" s="51" t="s">
        <v>102</v>
      </c>
    </row>
    <row r="18" spans="1:8" s="38" customFormat="1" ht="22.5" customHeight="1">
      <c r="A18" s="120" t="s">
        <v>6</v>
      </c>
      <c r="B18" s="119"/>
      <c r="C18" s="119"/>
      <c r="D18" s="119"/>
      <c r="E18" s="119"/>
      <c r="F18" s="54"/>
      <c r="G18" s="54"/>
      <c r="H18" s="54"/>
    </row>
    <row r="19" spans="1:8" s="38" customFormat="1" ht="22.5" customHeight="1">
      <c r="A19" s="120" t="s">
        <v>7</v>
      </c>
      <c r="B19" s="119"/>
      <c r="C19" s="119"/>
      <c r="D19" s="119"/>
      <c r="E19" s="119"/>
      <c r="F19" s="54"/>
      <c r="G19" s="54"/>
      <c r="H19" s="54"/>
    </row>
    <row r="20" spans="1:8" s="38" customFormat="1" ht="22.5" customHeight="1">
      <c r="A20" s="118" t="s">
        <v>8</v>
      </c>
      <c r="B20" s="119"/>
      <c r="C20" s="119"/>
      <c r="D20" s="119"/>
      <c r="E20" s="119"/>
      <c r="F20" s="54"/>
      <c r="G20" s="54"/>
      <c r="H20" s="54"/>
    </row>
    <row r="21" spans="1:8" s="38" customFormat="1" ht="15" customHeight="1">
      <c r="A21" s="58"/>
      <c r="B21" s="59"/>
      <c r="C21" s="56"/>
      <c r="D21" s="60"/>
      <c r="E21" s="59"/>
      <c r="F21" s="61"/>
      <c r="G21" s="61"/>
      <c r="H21" s="61"/>
    </row>
    <row r="22" spans="1:8" s="38" customFormat="1" ht="22.5" customHeight="1">
      <c r="A22" s="118" t="s">
        <v>9</v>
      </c>
      <c r="B22" s="119"/>
      <c r="C22" s="119"/>
      <c r="D22" s="119"/>
      <c r="E22" s="119"/>
      <c r="F22" s="54"/>
      <c r="G22" s="54"/>
      <c r="H22" s="54"/>
    </row>
    <row r="23" spans="1:5" s="38" customFormat="1" ht="18" customHeight="1">
      <c r="A23" s="62"/>
      <c r="B23" s="45"/>
      <c r="C23" s="45"/>
      <c r="D23" s="45"/>
      <c r="E23" s="4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16.00390625" style="8" customWidth="1"/>
    <col min="2" max="3" width="17.57421875" style="8" customWidth="1"/>
    <col min="4" max="4" width="17.57421875" style="3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9" t="s">
        <v>10</v>
      </c>
      <c r="B1" s="129"/>
      <c r="C1" s="129"/>
      <c r="D1" s="129"/>
      <c r="E1" s="129"/>
      <c r="F1" s="129"/>
      <c r="G1" s="129"/>
      <c r="H1" s="129"/>
    </row>
    <row r="2" spans="1:8" s="2" customFormat="1" ht="12.75">
      <c r="A2" s="89"/>
      <c r="B2" s="90"/>
      <c r="C2" s="90"/>
      <c r="D2" s="90"/>
      <c r="E2" s="90"/>
      <c r="F2" s="90"/>
      <c r="G2" s="90"/>
      <c r="H2" s="91" t="s">
        <v>11</v>
      </c>
    </row>
    <row r="3" spans="1:8" s="2" customFormat="1" ht="25.5">
      <c r="A3" s="92" t="s">
        <v>12</v>
      </c>
      <c r="B3" s="131" t="s">
        <v>82</v>
      </c>
      <c r="C3" s="132"/>
      <c r="D3" s="132"/>
      <c r="E3" s="132"/>
      <c r="F3" s="132"/>
      <c r="G3" s="132"/>
      <c r="H3" s="132"/>
    </row>
    <row r="4" spans="1:8" s="2" customFormat="1" ht="76.5">
      <c r="A4" s="93" t="s">
        <v>13</v>
      </c>
      <c r="B4" s="94" t="s">
        <v>14</v>
      </c>
      <c r="C4" s="94" t="s">
        <v>15</v>
      </c>
      <c r="D4" s="94" t="s">
        <v>16</v>
      </c>
      <c r="E4" s="94" t="s">
        <v>17</v>
      </c>
      <c r="F4" s="94" t="s">
        <v>18</v>
      </c>
      <c r="G4" s="94" t="s">
        <v>19</v>
      </c>
      <c r="H4" s="94" t="s">
        <v>90</v>
      </c>
    </row>
    <row r="5" spans="1:8" s="2" customFormat="1" ht="12.75">
      <c r="A5" s="95">
        <v>633</v>
      </c>
      <c r="B5" s="96"/>
      <c r="C5" s="97"/>
      <c r="D5" s="98"/>
      <c r="E5" s="111"/>
      <c r="F5" s="96"/>
      <c r="G5" s="96"/>
      <c r="H5" s="96"/>
    </row>
    <row r="6" spans="1:8" s="2" customFormat="1" ht="12.75">
      <c r="A6" s="95">
        <v>652</v>
      </c>
      <c r="B6" s="97"/>
      <c r="C6" s="97"/>
      <c r="D6" s="110">
        <v>106000</v>
      </c>
      <c r="E6" s="97"/>
      <c r="F6" s="97"/>
      <c r="G6" s="97"/>
      <c r="H6" s="97"/>
    </row>
    <row r="7" spans="1:8" s="2" customFormat="1" ht="12.75">
      <c r="A7" s="95">
        <v>661</v>
      </c>
      <c r="B7" s="97"/>
      <c r="C7" s="110">
        <v>9000</v>
      </c>
      <c r="D7" s="97"/>
      <c r="E7" s="97"/>
      <c r="F7" s="97"/>
      <c r="G7" s="97"/>
      <c r="H7" s="97"/>
    </row>
    <row r="8" spans="1:8" s="2" customFormat="1" ht="12.75">
      <c r="A8" s="95">
        <v>636</v>
      </c>
      <c r="B8" s="97"/>
      <c r="C8" s="97"/>
      <c r="D8" s="97"/>
      <c r="E8" s="97">
        <v>20000</v>
      </c>
      <c r="F8" s="109"/>
      <c r="G8" s="97"/>
      <c r="H8" s="97"/>
    </row>
    <row r="9" spans="1:8" s="2" customFormat="1" ht="12.75">
      <c r="A9" s="95">
        <v>636</v>
      </c>
      <c r="B9" s="110"/>
      <c r="C9" s="97"/>
      <c r="D9" s="97"/>
      <c r="E9" s="97">
        <v>5662697</v>
      </c>
      <c r="F9" s="97"/>
      <c r="G9" s="108"/>
      <c r="H9" s="97"/>
    </row>
    <row r="10" spans="1:8" s="2" customFormat="1" ht="12.75">
      <c r="A10" s="95">
        <v>671</v>
      </c>
      <c r="B10" s="97">
        <v>456640</v>
      </c>
      <c r="C10" s="97"/>
      <c r="D10" s="97"/>
      <c r="E10" s="97"/>
      <c r="F10" s="97"/>
      <c r="G10" s="110"/>
      <c r="H10" s="97">
        <v>69000</v>
      </c>
    </row>
    <row r="11" spans="1:8" s="2" customFormat="1" ht="12.75">
      <c r="A11" s="95">
        <v>639</v>
      </c>
      <c r="B11" s="97"/>
      <c r="C11" s="97"/>
      <c r="D11" s="97"/>
      <c r="E11" s="97"/>
      <c r="F11" s="97"/>
      <c r="G11" s="97"/>
      <c r="H11" s="97">
        <v>129000</v>
      </c>
    </row>
    <row r="12" spans="1:8" s="2" customFormat="1" ht="12.75">
      <c r="A12" s="89"/>
      <c r="B12" s="97"/>
      <c r="C12" s="97"/>
      <c r="D12" s="97"/>
      <c r="E12" s="97"/>
      <c r="F12" s="97"/>
      <c r="G12" s="97"/>
      <c r="H12" s="97"/>
    </row>
    <row r="13" spans="1:8" s="2" customFormat="1" ht="12.75">
      <c r="A13" s="89"/>
      <c r="B13" s="97"/>
      <c r="C13" s="97"/>
      <c r="D13" s="97"/>
      <c r="E13" s="97"/>
      <c r="F13" s="97"/>
      <c r="G13" s="97"/>
      <c r="H13" s="97"/>
    </row>
    <row r="14" spans="1:8" s="2" customFormat="1" ht="30" customHeight="1">
      <c r="A14" s="99" t="s">
        <v>20</v>
      </c>
      <c r="B14" s="97">
        <f>SUM(B5:B13)</f>
        <v>456640</v>
      </c>
      <c r="C14" s="97">
        <f aca="true" t="shared" si="0" ref="C14:H14">SUM(C5:C13)</f>
        <v>9000</v>
      </c>
      <c r="D14" s="97">
        <f t="shared" si="0"/>
        <v>106000</v>
      </c>
      <c r="E14" s="97">
        <f t="shared" si="0"/>
        <v>5682697</v>
      </c>
      <c r="F14" s="97">
        <f t="shared" si="0"/>
        <v>0</v>
      </c>
      <c r="G14" s="97">
        <f t="shared" si="0"/>
        <v>0</v>
      </c>
      <c r="H14" s="97">
        <f t="shared" si="0"/>
        <v>198000</v>
      </c>
    </row>
    <row r="15" spans="1:8" s="2" customFormat="1" ht="28.5" customHeight="1">
      <c r="A15" s="99" t="s">
        <v>83</v>
      </c>
      <c r="B15" s="130">
        <f>B14+C14+D14+E14+F14+G14+H14</f>
        <v>6452337</v>
      </c>
      <c r="C15" s="130"/>
      <c r="D15" s="130"/>
      <c r="E15" s="130"/>
      <c r="F15" s="130"/>
      <c r="G15" s="130"/>
      <c r="H15" s="130"/>
    </row>
    <row r="16" spans="1:8" ht="12.75">
      <c r="A16" s="100"/>
      <c r="B16" s="100"/>
      <c r="C16" s="100"/>
      <c r="D16" s="101"/>
      <c r="E16" s="102"/>
      <c r="F16" s="87"/>
      <c r="G16" s="87"/>
      <c r="H16" s="91"/>
    </row>
    <row r="17" spans="1:8" ht="24" customHeight="1">
      <c r="A17" s="103" t="s">
        <v>12</v>
      </c>
      <c r="B17" s="131" t="s">
        <v>88</v>
      </c>
      <c r="C17" s="132"/>
      <c r="D17" s="132"/>
      <c r="E17" s="132"/>
      <c r="F17" s="132"/>
      <c r="G17" s="132"/>
      <c r="H17" s="132"/>
    </row>
    <row r="18" spans="1:8" ht="76.5">
      <c r="A18" s="104" t="s">
        <v>13</v>
      </c>
      <c r="B18" s="94" t="s">
        <v>14</v>
      </c>
      <c r="C18" s="94" t="s">
        <v>15</v>
      </c>
      <c r="D18" s="94" t="s">
        <v>16</v>
      </c>
      <c r="E18" s="94" t="s">
        <v>17</v>
      </c>
      <c r="F18" s="94" t="s">
        <v>18</v>
      </c>
      <c r="G18" s="94" t="s">
        <v>19</v>
      </c>
      <c r="H18" s="94" t="s">
        <v>91</v>
      </c>
    </row>
    <row r="19" spans="1:8" ht="12.75">
      <c r="A19" s="95">
        <v>633</v>
      </c>
      <c r="B19" s="96"/>
      <c r="C19" s="97"/>
      <c r="D19" s="98"/>
      <c r="E19" s="111"/>
      <c r="F19" s="96"/>
      <c r="G19" s="96"/>
      <c r="H19" s="96"/>
    </row>
    <row r="20" spans="1:8" ht="12.75">
      <c r="A20" s="95">
        <v>652</v>
      </c>
      <c r="B20" s="97"/>
      <c r="C20" s="97"/>
      <c r="D20" s="110">
        <v>106000</v>
      </c>
      <c r="E20" s="97"/>
      <c r="F20" s="97"/>
      <c r="G20" s="97"/>
      <c r="H20" s="97"/>
    </row>
    <row r="21" spans="1:8" ht="12.75">
      <c r="A21" s="95">
        <v>661</v>
      </c>
      <c r="B21" s="97"/>
      <c r="C21" s="110">
        <v>9000</v>
      </c>
      <c r="D21" s="97"/>
      <c r="E21" s="97"/>
      <c r="F21" s="97"/>
      <c r="G21" s="97"/>
      <c r="H21" s="97"/>
    </row>
    <row r="22" spans="1:8" ht="12.75">
      <c r="A22" s="95">
        <v>636</v>
      </c>
      <c r="B22" s="97"/>
      <c r="C22" s="97"/>
      <c r="D22" s="97"/>
      <c r="E22" s="97">
        <v>20000</v>
      </c>
      <c r="F22" s="109"/>
      <c r="G22" s="97"/>
      <c r="H22" s="97"/>
    </row>
    <row r="23" spans="1:8" ht="12.75">
      <c r="A23" s="95">
        <v>636</v>
      </c>
      <c r="B23" s="110"/>
      <c r="C23" s="97"/>
      <c r="D23" s="97"/>
      <c r="E23" s="97">
        <v>5662697</v>
      </c>
      <c r="F23" s="97"/>
      <c r="G23" s="108"/>
      <c r="H23" s="97"/>
    </row>
    <row r="24" spans="1:8" ht="12.75">
      <c r="A24" s="95">
        <v>671</v>
      </c>
      <c r="B24" s="97">
        <v>456640</v>
      </c>
      <c r="C24" s="97"/>
      <c r="D24" s="97"/>
      <c r="E24" s="97"/>
      <c r="F24" s="97"/>
      <c r="G24" s="110"/>
      <c r="H24" s="97">
        <v>69000</v>
      </c>
    </row>
    <row r="25" spans="1:8" ht="12.75">
      <c r="A25" s="95">
        <v>639</v>
      </c>
      <c r="B25" s="97"/>
      <c r="C25" s="97"/>
      <c r="D25" s="97"/>
      <c r="E25" s="97"/>
      <c r="F25" s="97"/>
      <c r="G25" s="97"/>
      <c r="H25" s="97">
        <v>129000</v>
      </c>
    </row>
    <row r="26" spans="1:8" ht="12.75">
      <c r="A26" s="95"/>
      <c r="B26" s="97"/>
      <c r="C26" s="97"/>
      <c r="D26" s="97"/>
      <c r="E26" s="97"/>
      <c r="F26" s="97"/>
      <c r="G26" s="97"/>
      <c r="H26" s="97"/>
    </row>
    <row r="27" spans="1:8" ht="12.75">
      <c r="A27" s="95"/>
      <c r="B27" s="97"/>
      <c r="C27" s="97"/>
      <c r="D27" s="97"/>
      <c r="E27" s="97"/>
      <c r="F27" s="97"/>
      <c r="G27" s="97"/>
      <c r="H27" s="97"/>
    </row>
    <row r="28" spans="1:8" s="2" customFormat="1" ht="30" customHeight="1">
      <c r="A28" s="99" t="s">
        <v>20</v>
      </c>
      <c r="B28" s="97">
        <f>SUM(B19:B27)</f>
        <v>456640</v>
      </c>
      <c r="C28" s="97">
        <f>SUM(C19:C27)</f>
        <v>9000</v>
      </c>
      <c r="D28" s="97">
        <f>SUM(D19:D27)</f>
        <v>106000</v>
      </c>
      <c r="E28" s="97">
        <f>SUM(E19:E27)</f>
        <v>5682697</v>
      </c>
      <c r="F28" s="97">
        <f>SUM(F19:F27)</f>
        <v>0</v>
      </c>
      <c r="G28" s="97">
        <f>SUM(G19:G27)</f>
        <v>0</v>
      </c>
      <c r="H28" s="97">
        <f>SUM(H19:H27)</f>
        <v>198000</v>
      </c>
    </row>
    <row r="29" spans="1:8" s="2" customFormat="1" ht="28.5" customHeight="1">
      <c r="A29" s="99" t="s">
        <v>89</v>
      </c>
      <c r="B29" s="130">
        <f>B28+C28+D28+E28+F28+G28+H28</f>
        <v>6452337</v>
      </c>
      <c r="C29" s="130"/>
      <c r="D29" s="130"/>
      <c r="E29" s="130"/>
      <c r="F29" s="130"/>
      <c r="G29" s="130"/>
      <c r="H29" s="130"/>
    </row>
    <row r="30" spans="1:8" ht="12.75">
      <c r="A30" s="105"/>
      <c r="B30" s="105"/>
      <c r="C30" s="105"/>
      <c r="D30" s="106"/>
      <c r="E30" s="107"/>
      <c r="F30" s="87"/>
      <c r="G30" s="87"/>
      <c r="H30" s="87"/>
    </row>
    <row r="31" spans="1:8" ht="25.5">
      <c r="A31" s="103" t="s">
        <v>12</v>
      </c>
      <c r="B31" s="131" t="s">
        <v>97</v>
      </c>
      <c r="C31" s="132"/>
      <c r="D31" s="132"/>
      <c r="E31" s="132"/>
      <c r="F31" s="132"/>
      <c r="G31" s="132"/>
      <c r="H31" s="132"/>
    </row>
    <row r="32" spans="1:8" ht="76.5">
      <c r="A32" s="104" t="s">
        <v>13</v>
      </c>
      <c r="B32" s="94" t="s">
        <v>14</v>
      </c>
      <c r="C32" s="94" t="s">
        <v>15</v>
      </c>
      <c r="D32" s="94" t="s">
        <v>16</v>
      </c>
      <c r="E32" s="94" t="s">
        <v>17</v>
      </c>
      <c r="F32" s="94" t="s">
        <v>18</v>
      </c>
      <c r="G32" s="94" t="s">
        <v>19</v>
      </c>
      <c r="H32" s="94" t="s">
        <v>92</v>
      </c>
    </row>
    <row r="33" spans="1:8" ht="12.75">
      <c r="A33" s="95">
        <v>633</v>
      </c>
      <c r="B33" s="96"/>
      <c r="C33" s="97"/>
      <c r="D33" s="98"/>
      <c r="E33" s="111"/>
      <c r="F33" s="96"/>
      <c r="G33" s="96"/>
      <c r="H33" s="96"/>
    </row>
    <row r="34" spans="1:8" ht="12.75">
      <c r="A34" s="95">
        <v>652</v>
      </c>
      <c r="B34" s="97"/>
      <c r="C34" s="97"/>
      <c r="D34" s="110">
        <v>106000</v>
      </c>
      <c r="E34" s="97"/>
      <c r="F34" s="97"/>
      <c r="G34" s="97"/>
      <c r="H34" s="97"/>
    </row>
    <row r="35" spans="1:8" ht="12.75">
      <c r="A35" s="95">
        <v>661</v>
      </c>
      <c r="B35" s="97"/>
      <c r="C35" s="110">
        <v>9000</v>
      </c>
      <c r="D35" s="97"/>
      <c r="E35" s="97"/>
      <c r="F35" s="97"/>
      <c r="G35" s="97"/>
      <c r="H35" s="97"/>
    </row>
    <row r="36" spans="1:8" ht="12.75">
      <c r="A36" s="95">
        <v>636</v>
      </c>
      <c r="B36" s="97"/>
      <c r="C36" s="97"/>
      <c r="D36" s="97"/>
      <c r="E36" s="97">
        <v>20000</v>
      </c>
      <c r="F36" s="109"/>
      <c r="G36" s="97"/>
      <c r="H36" s="97"/>
    </row>
    <row r="37" spans="1:8" ht="12.75">
      <c r="A37" s="95">
        <v>636</v>
      </c>
      <c r="B37" s="110"/>
      <c r="C37" s="97"/>
      <c r="D37" s="97"/>
      <c r="E37" s="97">
        <v>5662697</v>
      </c>
      <c r="F37" s="97"/>
      <c r="G37" s="108"/>
      <c r="H37" s="97"/>
    </row>
    <row r="38" spans="1:8" ht="13.5" customHeight="1">
      <c r="A38" s="95">
        <v>671</v>
      </c>
      <c r="B38" s="97">
        <v>456640</v>
      </c>
      <c r="C38" s="97"/>
      <c r="D38" s="97"/>
      <c r="E38" s="97"/>
      <c r="F38" s="97"/>
      <c r="G38" s="110"/>
      <c r="H38" s="97">
        <v>69000</v>
      </c>
    </row>
    <row r="39" spans="1:8" ht="13.5" customHeight="1">
      <c r="A39" s="95">
        <v>639</v>
      </c>
      <c r="B39" s="97"/>
      <c r="C39" s="97"/>
      <c r="D39" s="97"/>
      <c r="E39" s="97"/>
      <c r="F39" s="97"/>
      <c r="G39" s="97"/>
      <c r="H39" s="97">
        <v>129000</v>
      </c>
    </row>
    <row r="40" spans="1:8" ht="13.5" customHeight="1">
      <c r="A40" s="95"/>
      <c r="B40" s="97"/>
      <c r="C40" s="97"/>
      <c r="D40" s="97"/>
      <c r="E40" s="97"/>
      <c r="F40" s="97"/>
      <c r="G40" s="97"/>
      <c r="H40" s="97"/>
    </row>
    <row r="41" spans="1:8" ht="12.75">
      <c r="A41" s="95"/>
      <c r="B41" s="97"/>
      <c r="C41" s="97"/>
      <c r="D41" s="97"/>
      <c r="E41" s="97"/>
      <c r="F41" s="97"/>
      <c r="G41" s="97"/>
      <c r="H41" s="97"/>
    </row>
    <row r="42" spans="1:8" s="2" customFormat="1" ht="30" customHeight="1">
      <c r="A42" s="99" t="s">
        <v>20</v>
      </c>
      <c r="B42" s="97">
        <f>SUM(B33:B41)</f>
        <v>456640</v>
      </c>
      <c r="C42" s="97">
        <f>SUM(C33:C41)</f>
        <v>9000</v>
      </c>
      <c r="D42" s="97">
        <f>SUM(D33:D41)</f>
        <v>106000</v>
      </c>
      <c r="E42" s="97">
        <f>SUM(E33:E41)</f>
        <v>5682697</v>
      </c>
      <c r="F42" s="97">
        <f>SUM(F33:F41)</f>
        <v>0</v>
      </c>
      <c r="G42" s="97">
        <f>SUM(G33:G41)</f>
        <v>0</v>
      </c>
      <c r="H42" s="97">
        <f>SUM(H33:H41)</f>
        <v>198000</v>
      </c>
    </row>
    <row r="43" spans="1:8" s="2" customFormat="1" ht="28.5" customHeight="1">
      <c r="A43" s="99" t="s">
        <v>98</v>
      </c>
      <c r="B43" s="130">
        <f>B42+C42+D42+E42+F42+G42+H42</f>
        <v>6452337</v>
      </c>
      <c r="C43" s="130"/>
      <c r="D43" s="130"/>
      <c r="E43" s="130"/>
      <c r="F43" s="130"/>
      <c r="G43" s="130"/>
      <c r="H43" s="130"/>
    </row>
    <row r="44" spans="3:5" ht="13.5" customHeight="1">
      <c r="C44" s="11"/>
      <c r="D44" s="9"/>
      <c r="E44" s="12"/>
    </row>
    <row r="45" spans="3:5" ht="13.5" customHeight="1">
      <c r="C45" s="11"/>
      <c r="D45" s="13"/>
      <c r="E45" s="14"/>
    </row>
    <row r="46" spans="4:5" ht="13.5" customHeight="1">
      <c r="D46" s="15"/>
      <c r="E46" s="16"/>
    </row>
    <row r="47" spans="4:5" ht="13.5" customHeight="1">
      <c r="D47" s="17"/>
      <c r="E47" s="18"/>
    </row>
    <row r="48" spans="4:5" ht="13.5" customHeight="1">
      <c r="D48" s="9"/>
      <c r="E48" s="10"/>
    </row>
    <row r="49" spans="3:5" ht="28.5" customHeight="1">
      <c r="C49" s="11"/>
      <c r="D49" s="9"/>
      <c r="E49" s="19"/>
    </row>
    <row r="50" spans="3:5" ht="13.5" customHeight="1">
      <c r="C50" s="11"/>
      <c r="D50" s="9"/>
      <c r="E50" s="14"/>
    </row>
    <row r="51" spans="4:5" ht="13.5" customHeight="1">
      <c r="D51" s="9"/>
      <c r="E51" s="10"/>
    </row>
    <row r="52" spans="4:5" ht="13.5" customHeight="1">
      <c r="D52" s="9"/>
      <c r="E52" s="18"/>
    </row>
    <row r="53" spans="4:5" ht="13.5" customHeight="1">
      <c r="D53" s="9"/>
      <c r="E53" s="10"/>
    </row>
    <row r="54" spans="4:5" ht="22.5" customHeight="1">
      <c r="D54" s="9"/>
      <c r="E54" s="20"/>
    </row>
    <row r="55" spans="4:5" ht="13.5" customHeight="1">
      <c r="D55" s="15"/>
      <c r="E55" s="16"/>
    </row>
    <row r="56" spans="2:5" ht="13.5" customHeight="1">
      <c r="B56" s="11"/>
      <c r="D56" s="15"/>
      <c r="E56" s="21"/>
    </row>
    <row r="57" spans="3:5" ht="13.5" customHeight="1">
      <c r="C57" s="11"/>
      <c r="D57" s="15"/>
      <c r="E57" s="22"/>
    </row>
    <row r="58" spans="3:5" ht="13.5" customHeight="1">
      <c r="C58" s="11"/>
      <c r="D58" s="17"/>
      <c r="E58" s="14"/>
    </row>
    <row r="59" spans="4:5" ht="13.5" customHeight="1">
      <c r="D59" s="9"/>
      <c r="E59" s="10"/>
    </row>
    <row r="60" spans="2:5" ht="13.5" customHeight="1">
      <c r="B60" s="11"/>
      <c r="D60" s="9"/>
      <c r="E60" s="12"/>
    </row>
    <row r="61" spans="3:5" ht="13.5" customHeight="1">
      <c r="C61" s="11"/>
      <c r="D61" s="9"/>
      <c r="E61" s="21"/>
    </row>
    <row r="62" spans="3:5" ht="13.5" customHeight="1">
      <c r="C62" s="11"/>
      <c r="D62" s="17"/>
      <c r="E62" s="14"/>
    </row>
    <row r="63" spans="4:5" ht="13.5" customHeight="1">
      <c r="D63" s="15"/>
      <c r="E63" s="10"/>
    </row>
    <row r="64" spans="3:5" ht="13.5" customHeight="1">
      <c r="C64" s="11"/>
      <c r="D64" s="15"/>
      <c r="E64" s="21"/>
    </row>
    <row r="65" spans="4:5" ht="22.5" customHeight="1">
      <c r="D65" s="17"/>
      <c r="E65" s="20"/>
    </row>
    <row r="66" spans="4:5" ht="13.5" customHeight="1">
      <c r="D66" s="9"/>
      <c r="E66" s="10"/>
    </row>
    <row r="67" spans="4:5" ht="13.5" customHeight="1">
      <c r="D67" s="17"/>
      <c r="E67" s="14"/>
    </row>
    <row r="68" spans="4:5" ht="13.5" customHeight="1">
      <c r="D68" s="9"/>
      <c r="E68" s="10"/>
    </row>
    <row r="69" spans="4:5" ht="13.5" customHeight="1">
      <c r="D69" s="9"/>
      <c r="E69" s="10"/>
    </row>
    <row r="70" spans="1:5" ht="13.5" customHeight="1">
      <c r="A70" s="11"/>
      <c r="D70" s="23"/>
      <c r="E70" s="21"/>
    </row>
    <row r="71" spans="2:5" ht="13.5" customHeight="1">
      <c r="B71" s="11"/>
      <c r="C71" s="11"/>
      <c r="D71" s="24"/>
      <c r="E71" s="21"/>
    </row>
    <row r="72" spans="2:5" ht="13.5" customHeight="1">
      <c r="B72" s="11"/>
      <c r="C72" s="11"/>
      <c r="D72" s="24"/>
      <c r="E72" s="12"/>
    </row>
    <row r="73" spans="2:5" ht="13.5" customHeight="1">
      <c r="B73" s="11"/>
      <c r="C73" s="11"/>
      <c r="D73" s="17"/>
      <c r="E73" s="18"/>
    </row>
    <row r="74" spans="4:5" ht="12.75">
      <c r="D74" s="9"/>
      <c r="E74" s="10"/>
    </row>
    <row r="75" spans="2:5" ht="12.75">
      <c r="B75" s="11"/>
      <c r="D75" s="9"/>
      <c r="E75" s="21"/>
    </row>
    <row r="76" spans="3:5" ht="12.75">
      <c r="C76" s="11"/>
      <c r="D76" s="9"/>
      <c r="E76" s="12"/>
    </row>
    <row r="77" spans="3:5" ht="12.75">
      <c r="C77" s="11"/>
      <c r="D77" s="17"/>
      <c r="E77" s="14"/>
    </row>
    <row r="78" spans="4:5" ht="12.75">
      <c r="D78" s="9"/>
      <c r="E78" s="10"/>
    </row>
    <row r="79" spans="4:5" ht="12.75">
      <c r="D79" s="9"/>
      <c r="E79" s="10"/>
    </row>
    <row r="80" spans="4:5" ht="12.75">
      <c r="D80" s="25"/>
      <c r="E80" s="26"/>
    </row>
    <row r="81" spans="4:5" ht="12.75">
      <c r="D81" s="9"/>
      <c r="E81" s="10"/>
    </row>
    <row r="82" spans="4:5" ht="12.75">
      <c r="D82" s="9"/>
      <c r="E82" s="10"/>
    </row>
    <row r="83" spans="4:5" ht="12.75">
      <c r="D83" s="9"/>
      <c r="E83" s="10"/>
    </row>
    <row r="84" spans="4:5" ht="12.75">
      <c r="D84" s="17"/>
      <c r="E84" s="14"/>
    </row>
    <row r="85" spans="4:5" ht="12.75">
      <c r="D85" s="9"/>
      <c r="E85" s="10"/>
    </row>
    <row r="86" spans="4:5" ht="12.75">
      <c r="D86" s="17"/>
      <c r="E86" s="14"/>
    </row>
    <row r="87" spans="4:5" ht="12.75">
      <c r="D87" s="9"/>
      <c r="E87" s="10"/>
    </row>
    <row r="88" spans="4:5" ht="12.75">
      <c r="D88" s="9"/>
      <c r="E88" s="10"/>
    </row>
    <row r="89" spans="4:5" ht="12.75">
      <c r="D89" s="9"/>
      <c r="E89" s="10"/>
    </row>
    <row r="90" spans="4:5" ht="12.75">
      <c r="D90" s="9"/>
      <c r="E90" s="10"/>
    </row>
    <row r="91" spans="1:5" ht="28.5" customHeight="1">
      <c r="A91" s="27"/>
      <c r="B91" s="27"/>
      <c r="C91" s="27"/>
      <c r="D91" s="28"/>
      <c r="E91" s="29"/>
    </row>
    <row r="92" spans="3:5" ht="12.75">
      <c r="C92" s="11"/>
      <c r="D92" s="9"/>
      <c r="E92" s="12"/>
    </row>
    <row r="93" spans="4:5" ht="12.75">
      <c r="D93" s="30"/>
      <c r="E93" s="31"/>
    </row>
    <row r="94" spans="4:5" ht="12.75">
      <c r="D94" s="9"/>
      <c r="E94" s="10"/>
    </row>
    <row r="95" spans="4:5" ht="12.75">
      <c r="D95" s="25"/>
      <c r="E95" s="26"/>
    </row>
    <row r="96" spans="4:5" ht="12.75">
      <c r="D96" s="25"/>
      <c r="E96" s="26"/>
    </row>
    <row r="97" spans="4:5" ht="12.75">
      <c r="D97" s="9"/>
      <c r="E97" s="10"/>
    </row>
    <row r="98" spans="4:5" ht="12.75">
      <c r="D98" s="17"/>
      <c r="E98" s="14"/>
    </row>
    <row r="99" spans="4:5" ht="12.75">
      <c r="D99" s="9"/>
      <c r="E99" s="10"/>
    </row>
    <row r="100" spans="4:5" ht="12.75">
      <c r="D100" s="9"/>
      <c r="E100" s="10"/>
    </row>
    <row r="101" spans="4:5" ht="12.75">
      <c r="D101" s="17"/>
      <c r="E101" s="14"/>
    </row>
    <row r="102" spans="4:5" ht="12.75">
      <c r="D102" s="9"/>
      <c r="E102" s="10"/>
    </row>
    <row r="103" spans="4:5" ht="12.75">
      <c r="D103" s="25"/>
      <c r="E103" s="26"/>
    </row>
    <row r="104" spans="4:5" ht="12.75">
      <c r="D104" s="17"/>
      <c r="E104" s="31"/>
    </row>
    <row r="105" spans="4:5" ht="12.75">
      <c r="D105" s="15"/>
      <c r="E105" s="26"/>
    </row>
    <row r="106" spans="4:5" ht="12.75">
      <c r="D106" s="17"/>
      <c r="E106" s="14"/>
    </row>
    <row r="107" spans="4:5" ht="12.75">
      <c r="D107" s="9"/>
      <c r="E107" s="10"/>
    </row>
    <row r="108" spans="3:5" ht="12.75">
      <c r="C108" s="11"/>
      <c r="D108" s="9"/>
      <c r="E108" s="12"/>
    </row>
    <row r="109" spans="4:5" ht="12.75">
      <c r="D109" s="15"/>
      <c r="E109" s="14"/>
    </row>
    <row r="110" spans="4:5" ht="12.75">
      <c r="D110" s="15"/>
      <c r="E110" s="26"/>
    </row>
    <row r="111" spans="3:5" ht="12.75">
      <c r="C111" s="11"/>
      <c r="D111" s="15"/>
      <c r="E111" s="32"/>
    </row>
    <row r="112" spans="3:5" ht="12.75">
      <c r="C112" s="11"/>
      <c r="D112" s="17"/>
      <c r="E112" s="18"/>
    </row>
    <row r="113" spans="4:5" ht="12.75">
      <c r="D113" s="9"/>
      <c r="E113" s="10"/>
    </row>
    <row r="114" spans="4:5" ht="12.75">
      <c r="D114" s="30"/>
      <c r="E114" s="33"/>
    </row>
    <row r="115" spans="4:5" ht="11.25" customHeight="1">
      <c r="D115" s="25"/>
      <c r="E115" s="26"/>
    </row>
    <row r="116" spans="2:5" ht="24" customHeight="1">
      <c r="B116" s="11"/>
      <c r="D116" s="25"/>
      <c r="E116" s="34"/>
    </row>
    <row r="117" spans="3:5" ht="15" customHeight="1">
      <c r="C117" s="11"/>
      <c r="D117" s="25"/>
      <c r="E117" s="34"/>
    </row>
    <row r="118" spans="4:5" ht="11.25" customHeight="1">
      <c r="D118" s="30"/>
      <c r="E118" s="31"/>
    </row>
    <row r="119" spans="4:5" ht="12.75">
      <c r="D119" s="25"/>
      <c r="E119" s="26"/>
    </row>
    <row r="120" spans="2:5" ht="13.5" customHeight="1">
      <c r="B120" s="11"/>
      <c r="D120" s="25"/>
      <c r="E120" s="35"/>
    </row>
    <row r="121" spans="3:5" ht="12.75" customHeight="1">
      <c r="C121" s="11"/>
      <c r="D121" s="25"/>
      <c r="E121" s="12"/>
    </row>
    <row r="122" spans="3:5" ht="12.75" customHeight="1">
      <c r="C122" s="11"/>
      <c r="D122" s="17"/>
      <c r="E122" s="18"/>
    </row>
    <row r="123" spans="4:5" ht="12.75">
      <c r="D123" s="9"/>
      <c r="E123" s="10"/>
    </row>
    <row r="124" spans="3:5" ht="12.75">
      <c r="C124" s="11"/>
      <c r="D124" s="9"/>
      <c r="E124" s="32"/>
    </row>
    <row r="125" spans="4:5" ht="12.75">
      <c r="D125" s="30"/>
      <c r="E125" s="31"/>
    </row>
    <row r="126" spans="4:5" ht="12.75">
      <c r="D126" s="25"/>
      <c r="E126" s="26"/>
    </row>
    <row r="127" spans="4:5" ht="12.75">
      <c r="D127" s="9"/>
      <c r="E127" s="10"/>
    </row>
    <row r="128" spans="1:5" ht="19.5" customHeight="1">
      <c r="A128" s="36"/>
      <c r="B128" s="6"/>
      <c r="C128" s="6"/>
      <c r="D128" s="6"/>
      <c r="E128" s="21"/>
    </row>
    <row r="129" spans="1:5" ht="15" customHeight="1">
      <c r="A129" s="11"/>
      <c r="D129" s="23"/>
      <c r="E129" s="21"/>
    </row>
    <row r="130" spans="1:5" ht="12.75">
      <c r="A130" s="11"/>
      <c r="B130" s="11"/>
      <c r="D130" s="23"/>
      <c r="E130" s="12"/>
    </row>
    <row r="131" spans="3:5" ht="12.75">
      <c r="C131" s="11"/>
      <c r="D131" s="9"/>
      <c r="E131" s="21"/>
    </row>
    <row r="132" spans="4:5" ht="12.75">
      <c r="D132" s="13"/>
      <c r="E132" s="14"/>
    </row>
    <row r="133" spans="2:5" ht="12.75">
      <c r="B133" s="11"/>
      <c r="D133" s="9"/>
      <c r="E133" s="12"/>
    </row>
    <row r="134" spans="3:5" ht="12.75">
      <c r="C134" s="11"/>
      <c r="D134" s="9"/>
      <c r="E134" s="12"/>
    </row>
    <row r="135" spans="4:5" ht="12.75">
      <c r="D135" s="17"/>
      <c r="E135" s="18"/>
    </row>
    <row r="136" spans="3:5" ht="22.5" customHeight="1">
      <c r="C136" s="11"/>
      <c r="D136" s="9"/>
      <c r="E136" s="19"/>
    </row>
    <row r="137" spans="4:5" ht="12.75">
      <c r="D137" s="9"/>
      <c r="E137" s="18"/>
    </row>
    <row r="138" spans="2:5" ht="12.75">
      <c r="B138" s="11"/>
      <c r="D138" s="15"/>
      <c r="E138" s="21"/>
    </row>
    <row r="139" spans="3:5" ht="12.75">
      <c r="C139" s="11"/>
      <c r="D139" s="15"/>
      <c r="E139" s="22"/>
    </row>
    <row r="140" spans="4:5" ht="12.75">
      <c r="D140" s="17"/>
      <c r="E140" s="14"/>
    </row>
    <row r="141" spans="1:5" ht="13.5" customHeight="1">
      <c r="A141" s="11"/>
      <c r="D141" s="23"/>
      <c r="E141" s="21"/>
    </row>
    <row r="142" spans="2:5" ht="13.5" customHeight="1">
      <c r="B142" s="11"/>
      <c r="D142" s="9"/>
      <c r="E142" s="21"/>
    </row>
    <row r="143" spans="3:5" ht="13.5" customHeight="1">
      <c r="C143" s="11"/>
      <c r="D143" s="9"/>
      <c r="E143" s="12"/>
    </row>
    <row r="144" spans="3:5" ht="12.75">
      <c r="C144" s="11"/>
      <c r="D144" s="17"/>
      <c r="E144" s="14"/>
    </row>
    <row r="145" spans="3:5" ht="12.75">
      <c r="C145" s="11"/>
      <c r="D145" s="9"/>
      <c r="E145" s="12"/>
    </row>
    <row r="146" spans="4:5" ht="12.75">
      <c r="D146" s="30"/>
      <c r="E146" s="31"/>
    </row>
    <row r="147" spans="3:5" ht="12.75">
      <c r="C147" s="11"/>
      <c r="D147" s="15"/>
      <c r="E147" s="32"/>
    </row>
    <row r="148" spans="3:5" ht="12.75">
      <c r="C148" s="11"/>
      <c r="D148" s="17"/>
      <c r="E148" s="18"/>
    </row>
    <row r="149" spans="4:5" ht="12.75">
      <c r="D149" s="30"/>
      <c r="E149" s="37"/>
    </row>
    <row r="150" spans="2:5" ht="12.75">
      <c r="B150" s="11"/>
      <c r="D150" s="25"/>
      <c r="E150" s="35"/>
    </row>
    <row r="151" spans="3:5" ht="12.75">
      <c r="C151" s="11"/>
      <c r="D151" s="25"/>
      <c r="E151" s="12"/>
    </row>
    <row r="152" spans="3:5" ht="12.75">
      <c r="C152" s="11"/>
      <c r="D152" s="17"/>
      <c r="E152" s="18"/>
    </row>
    <row r="153" spans="3:5" ht="12.75">
      <c r="C153" s="11"/>
      <c r="D153" s="17"/>
      <c r="E153" s="18"/>
    </row>
    <row r="154" spans="4:5" ht="12.75">
      <c r="D154" s="9"/>
      <c r="E154" s="10"/>
    </row>
    <row r="155" spans="1:5" s="38" customFormat="1" ht="18" customHeight="1">
      <c r="A155" s="133"/>
      <c r="B155" s="134"/>
      <c r="C155" s="134"/>
      <c r="D155" s="134"/>
      <c r="E155" s="134"/>
    </row>
    <row r="156" spans="1:5" ht="28.5" customHeight="1">
      <c r="A156" s="27"/>
      <c r="B156" s="27"/>
      <c r="C156" s="27"/>
      <c r="D156" s="28"/>
      <c r="E156" s="29"/>
    </row>
    <row r="158" spans="1:5" ht="15.75">
      <c r="A158" s="40"/>
      <c r="B158" s="11"/>
      <c r="C158" s="11"/>
      <c r="D158" s="41"/>
      <c r="E158" s="5"/>
    </row>
    <row r="159" spans="1:5" ht="12.75">
      <c r="A159" s="11"/>
      <c r="B159" s="11"/>
      <c r="C159" s="11"/>
      <c r="D159" s="41"/>
      <c r="E159" s="5"/>
    </row>
    <row r="160" spans="1:5" ht="17.25" customHeight="1">
      <c r="A160" s="11"/>
      <c r="B160" s="11"/>
      <c r="C160" s="11"/>
      <c r="D160" s="41"/>
      <c r="E160" s="5"/>
    </row>
    <row r="161" spans="1:5" ht="13.5" customHeight="1">
      <c r="A161" s="11"/>
      <c r="B161" s="11"/>
      <c r="C161" s="11"/>
      <c r="D161" s="41"/>
      <c r="E161" s="5"/>
    </row>
    <row r="162" spans="1:5" ht="12.75">
      <c r="A162" s="11"/>
      <c r="B162" s="11"/>
      <c r="C162" s="11"/>
      <c r="D162" s="41"/>
      <c r="E162" s="5"/>
    </row>
    <row r="163" spans="1:3" ht="12.75">
      <c r="A163" s="11"/>
      <c r="B163" s="11"/>
      <c r="C163" s="11"/>
    </row>
    <row r="164" spans="1:5" ht="12.75">
      <c r="A164" s="11"/>
      <c r="B164" s="11"/>
      <c r="C164" s="11"/>
      <c r="D164" s="41"/>
      <c r="E164" s="5"/>
    </row>
    <row r="165" spans="1:5" ht="12.75">
      <c r="A165" s="11"/>
      <c r="B165" s="11"/>
      <c r="C165" s="11"/>
      <c r="D165" s="41"/>
      <c r="E165" s="42"/>
    </row>
    <row r="166" spans="1:5" ht="12.75">
      <c r="A166" s="11"/>
      <c r="B166" s="11"/>
      <c r="C166" s="11"/>
      <c r="D166" s="41"/>
      <c r="E166" s="5"/>
    </row>
    <row r="167" spans="1:5" ht="22.5" customHeight="1">
      <c r="A167" s="11"/>
      <c r="B167" s="11"/>
      <c r="C167" s="11"/>
      <c r="D167" s="41"/>
      <c r="E167" s="19"/>
    </row>
    <row r="168" spans="4:5" ht="22.5" customHeight="1">
      <c r="D168" s="17"/>
      <c r="E168" s="2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8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1.421875" style="65" bestFit="1" customWidth="1"/>
    <col min="2" max="2" width="34.421875" style="66" customWidth="1"/>
    <col min="3" max="3" width="14.28125" style="3" customWidth="1"/>
    <col min="4" max="4" width="12.28125" style="3" bestFit="1" customWidth="1"/>
    <col min="5" max="5" width="12.421875" style="3" bestFit="1" customWidth="1"/>
    <col min="6" max="6" width="14.140625" style="3" bestFit="1" customWidth="1"/>
    <col min="7" max="7" width="12.8515625" style="3" customWidth="1"/>
    <col min="8" max="8" width="7.57421875" style="3" bestFit="1" customWidth="1"/>
    <col min="9" max="9" width="14.28125" style="3" customWidth="1"/>
    <col min="10" max="10" width="10.00390625" style="3" customWidth="1"/>
    <col min="11" max="11" width="13.140625" style="3" customWidth="1"/>
    <col min="12" max="12" width="12.8515625" style="3" customWidth="1"/>
    <col min="13" max="16384" width="11.421875" style="1" customWidth="1"/>
  </cols>
  <sheetData>
    <row r="1" spans="1:12" ht="24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5" customFormat="1" ht="67.5">
      <c r="A2" s="67" t="s">
        <v>22</v>
      </c>
      <c r="B2" s="67" t="s">
        <v>23</v>
      </c>
      <c r="C2" s="4" t="s">
        <v>94</v>
      </c>
      <c r="D2" s="67" t="s">
        <v>14</v>
      </c>
      <c r="E2" s="67" t="s">
        <v>15</v>
      </c>
      <c r="F2" s="67" t="s">
        <v>16</v>
      </c>
      <c r="G2" s="67" t="s">
        <v>17</v>
      </c>
      <c r="H2" s="67" t="s">
        <v>24</v>
      </c>
      <c r="I2" s="67" t="s">
        <v>19</v>
      </c>
      <c r="J2" s="67" t="s">
        <v>78</v>
      </c>
      <c r="K2" s="4" t="s">
        <v>87</v>
      </c>
      <c r="L2" s="4" t="s">
        <v>96</v>
      </c>
      <c r="M2" s="82"/>
    </row>
    <row r="3" spans="1:13" ht="12.75">
      <c r="A3" s="70"/>
      <c r="B3" s="71"/>
      <c r="C3" s="87"/>
      <c r="D3" s="87"/>
      <c r="E3" s="87"/>
      <c r="F3" s="87"/>
      <c r="G3" s="87"/>
      <c r="H3" s="87"/>
      <c r="I3" s="87"/>
      <c r="J3" s="87"/>
      <c r="K3" s="87"/>
      <c r="L3" s="87"/>
      <c r="M3" s="83"/>
    </row>
    <row r="4" spans="1:12" s="5" customFormat="1" ht="38.25">
      <c r="A4" s="70"/>
      <c r="B4" s="72" t="s">
        <v>85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2.75">
      <c r="A5" s="70"/>
      <c r="B5" s="71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5" customFormat="1" ht="12.75">
      <c r="A6" s="70"/>
      <c r="B6" s="74" t="s">
        <v>65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5" customFormat="1" ht="12.75" customHeight="1">
      <c r="A7" s="75" t="s">
        <v>42</v>
      </c>
      <c r="B7" s="74" t="s">
        <v>66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s="5" customFormat="1" ht="12.75">
      <c r="A8" s="70">
        <v>3</v>
      </c>
      <c r="B8" s="74" t="s">
        <v>25</v>
      </c>
      <c r="C8" s="137">
        <f>SUM(D8:J8)</f>
        <v>6452337</v>
      </c>
      <c r="D8" s="138">
        <f>D16</f>
        <v>456640</v>
      </c>
      <c r="E8" s="138">
        <f>E16+E49</f>
        <v>9000</v>
      </c>
      <c r="F8" s="139">
        <f>F16</f>
        <v>106000</v>
      </c>
      <c r="G8" s="138">
        <f>G9+G16+G49</f>
        <v>5682697</v>
      </c>
      <c r="H8" s="136"/>
      <c r="I8" s="136"/>
      <c r="J8" s="138">
        <f>J9+J16</f>
        <v>198000</v>
      </c>
      <c r="K8" s="138">
        <f>C8</f>
        <v>6452337</v>
      </c>
      <c r="L8" s="138">
        <f>K8</f>
        <v>6452337</v>
      </c>
    </row>
    <row r="9" spans="1:12" s="5" customFormat="1" ht="12.75">
      <c r="A9" s="70">
        <v>31</v>
      </c>
      <c r="B9" s="74" t="s">
        <v>26</v>
      </c>
      <c r="C9" s="140">
        <f>SUM(D9:J9)</f>
        <v>5202166</v>
      </c>
      <c r="D9" s="138"/>
      <c r="E9" s="136"/>
      <c r="F9" s="138"/>
      <c r="G9" s="138">
        <f>G11+G12+G14</f>
        <v>5083666</v>
      </c>
      <c r="H9" s="136"/>
      <c r="I9" s="136"/>
      <c r="J9" s="138">
        <f>J11+J12+J14</f>
        <v>118500</v>
      </c>
      <c r="K9" s="138">
        <f>C9</f>
        <v>5202166</v>
      </c>
      <c r="L9" s="138">
        <f>K9</f>
        <v>5202166</v>
      </c>
    </row>
    <row r="10" spans="1:12" ht="12.75">
      <c r="A10" s="76">
        <v>311</v>
      </c>
      <c r="B10" s="71" t="s">
        <v>27</v>
      </c>
      <c r="C10" s="141">
        <f aca="true" t="shared" si="0" ref="C10:C59">SUM(D10:J10)</f>
        <v>4253900</v>
      </c>
      <c r="D10" s="142"/>
      <c r="E10" s="143"/>
      <c r="F10" s="142"/>
      <c r="G10" s="144">
        <v>4158900</v>
      </c>
      <c r="H10" s="143"/>
      <c r="I10" s="143"/>
      <c r="J10" s="144">
        <v>95000</v>
      </c>
      <c r="K10" s="143"/>
      <c r="L10" s="143"/>
    </row>
    <row r="11" spans="1:12" ht="12.75">
      <c r="A11" s="76">
        <v>3111</v>
      </c>
      <c r="B11" s="71" t="s">
        <v>62</v>
      </c>
      <c r="C11" s="141">
        <f t="shared" si="0"/>
        <v>4253900</v>
      </c>
      <c r="D11" s="144"/>
      <c r="E11" s="143"/>
      <c r="F11" s="144"/>
      <c r="G11" s="144">
        <v>4158900</v>
      </c>
      <c r="H11" s="143"/>
      <c r="I11" s="143"/>
      <c r="J11" s="144">
        <v>95000</v>
      </c>
      <c r="K11" s="143"/>
      <c r="L11" s="143"/>
    </row>
    <row r="12" spans="1:12" ht="12.75">
      <c r="A12" s="76">
        <v>3121</v>
      </c>
      <c r="B12" s="71" t="s">
        <v>28</v>
      </c>
      <c r="C12" s="141">
        <f t="shared" si="0"/>
        <v>227500</v>
      </c>
      <c r="D12" s="144"/>
      <c r="E12" s="143"/>
      <c r="F12" s="143"/>
      <c r="G12" s="145">
        <v>220000</v>
      </c>
      <c r="H12" s="143"/>
      <c r="I12" s="143"/>
      <c r="J12" s="144">
        <v>7500</v>
      </c>
      <c r="K12" s="143"/>
      <c r="L12" s="143"/>
    </row>
    <row r="13" spans="1:12" ht="12.75">
      <c r="A13" s="76">
        <v>313</v>
      </c>
      <c r="B13" s="74" t="s">
        <v>29</v>
      </c>
      <c r="C13" s="140">
        <f t="shared" si="0"/>
        <v>720766</v>
      </c>
      <c r="D13" s="138"/>
      <c r="E13" s="143"/>
      <c r="F13" s="138"/>
      <c r="G13" s="138">
        <f>G14</f>
        <v>704766</v>
      </c>
      <c r="H13" s="143"/>
      <c r="I13" s="143"/>
      <c r="J13" s="138">
        <f>J14</f>
        <v>16000</v>
      </c>
      <c r="K13" s="143"/>
      <c r="L13" s="143"/>
    </row>
    <row r="14" spans="1:12" ht="12.75">
      <c r="A14" s="76">
        <v>3132</v>
      </c>
      <c r="B14" s="71" t="s">
        <v>63</v>
      </c>
      <c r="C14" s="141">
        <f t="shared" si="0"/>
        <v>720766</v>
      </c>
      <c r="D14" s="144"/>
      <c r="E14" s="143"/>
      <c r="F14" s="145"/>
      <c r="G14" s="144">
        <v>704766</v>
      </c>
      <c r="H14" s="143"/>
      <c r="I14" s="143"/>
      <c r="J14" s="144">
        <v>16000</v>
      </c>
      <c r="K14" s="143"/>
      <c r="L14" s="143"/>
    </row>
    <row r="15" spans="1:12" ht="15" customHeight="1">
      <c r="A15" s="76">
        <v>3133</v>
      </c>
      <c r="B15" s="71" t="s">
        <v>79</v>
      </c>
      <c r="C15" s="141">
        <f t="shared" si="0"/>
        <v>0</v>
      </c>
      <c r="D15" s="144"/>
      <c r="E15" s="143"/>
      <c r="F15" s="143"/>
      <c r="G15" s="144">
        <v>0</v>
      </c>
      <c r="H15" s="143"/>
      <c r="I15" s="143"/>
      <c r="J15" s="144">
        <v>0</v>
      </c>
      <c r="K15" s="143"/>
      <c r="L15" s="143"/>
    </row>
    <row r="16" spans="1:12" s="5" customFormat="1" ht="12.75">
      <c r="A16" s="70">
        <v>32</v>
      </c>
      <c r="B16" s="74" t="s">
        <v>30</v>
      </c>
      <c r="C16" s="140">
        <f t="shared" si="0"/>
        <v>1046171</v>
      </c>
      <c r="D16" s="146">
        <f>D17+D22+D29+D40+D46</f>
        <v>456640</v>
      </c>
      <c r="E16" s="138">
        <f>E17+E22+E29+E40</f>
        <v>7000</v>
      </c>
      <c r="F16" s="139">
        <f>F17+F22+F29+F40</f>
        <v>106000</v>
      </c>
      <c r="G16" s="138">
        <f>G17+G22+G29+G40</f>
        <v>397031</v>
      </c>
      <c r="H16" s="136"/>
      <c r="I16" s="136"/>
      <c r="J16" s="138">
        <f>J17+J22</f>
        <v>79500</v>
      </c>
      <c r="K16" s="138">
        <f>C16</f>
        <v>1046171</v>
      </c>
      <c r="L16" s="138">
        <f>K16</f>
        <v>1046171</v>
      </c>
    </row>
    <row r="17" spans="1:12" ht="12.75">
      <c r="A17" s="70">
        <v>321</v>
      </c>
      <c r="B17" s="74" t="s">
        <v>31</v>
      </c>
      <c r="C17" s="140">
        <f t="shared" si="0"/>
        <v>280031</v>
      </c>
      <c r="D17" s="146">
        <f>SUM(D18:D21)</f>
        <v>44000</v>
      </c>
      <c r="E17" s="138"/>
      <c r="F17" s="147">
        <f>SUM(F18:F21)</f>
        <v>5000</v>
      </c>
      <c r="G17" s="138">
        <f>SUM(G18:G21)</f>
        <v>220531</v>
      </c>
      <c r="H17" s="143"/>
      <c r="I17" s="143"/>
      <c r="J17" s="138">
        <f>SUM(J18:J21)</f>
        <v>10500</v>
      </c>
      <c r="K17" s="143"/>
      <c r="L17" s="143"/>
    </row>
    <row r="18" spans="1:12" ht="12.75">
      <c r="A18" s="76">
        <v>3211</v>
      </c>
      <c r="B18" s="71" t="s">
        <v>43</v>
      </c>
      <c r="C18" s="141">
        <f t="shared" si="0"/>
        <v>44000</v>
      </c>
      <c r="D18" s="145">
        <v>40000</v>
      </c>
      <c r="E18" s="145"/>
      <c r="F18" s="145">
        <v>4000</v>
      </c>
      <c r="G18" s="144"/>
      <c r="H18" s="143"/>
      <c r="I18" s="143"/>
      <c r="J18" s="143"/>
      <c r="K18" s="143"/>
      <c r="L18" s="143"/>
    </row>
    <row r="19" spans="1:12" ht="12.75">
      <c r="A19" s="76">
        <v>3212</v>
      </c>
      <c r="B19" s="71" t="s">
        <v>64</v>
      </c>
      <c r="C19" s="141">
        <f t="shared" si="0"/>
        <v>231031</v>
      </c>
      <c r="D19" s="144"/>
      <c r="E19" s="143"/>
      <c r="F19" s="145"/>
      <c r="G19" s="144">
        <v>220531</v>
      </c>
      <c r="H19" s="143"/>
      <c r="I19" s="143"/>
      <c r="J19" s="144">
        <v>10500</v>
      </c>
      <c r="K19" s="143"/>
      <c r="L19" s="143"/>
    </row>
    <row r="20" spans="1:12" ht="12.75">
      <c r="A20" s="76">
        <v>3213</v>
      </c>
      <c r="B20" s="71" t="s">
        <v>44</v>
      </c>
      <c r="C20" s="141">
        <f t="shared" si="0"/>
        <v>3000</v>
      </c>
      <c r="D20" s="145">
        <v>3000</v>
      </c>
      <c r="E20" s="144"/>
      <c r="F20" s="143"/>
      <c r="G20" s="143"/>
      <c r="H20" s="143"/>
      <c r="I20" s="143"/>
      <c r="J20" s="143"/>
      <c r="K20" s="143"/>
      <c r="L20" s="143"/>
    </row>
    <row r="21" spans="1:12" ht="12.75">
      <c r="A21" s="76">
        <v>3214</v>
      </c>
      <c r="B21" s="71" t="s">
        <v>81</v>
      </c>
      <c r="C21" s="141">
        <f t="shared" si="0"/>
        <v>2000</v>
      </c>
      <c r="D21" s="145">
        <v>1000</v>
      </c>
      <c r="E21" s="145"/>
      <c r="F21" s="144">
        <v>1000</v>
      </c>
      <c r="G21" s="144"/>
      <c r="H21" s="143"/>
      <c r="I21" s="143"/>
      <c r="J21" s="143"/>
      <c r="K21" s="143"/>
      <c r="L21" s="143"/>
    </row>
    <row r="22" spans="1:12" ht="12.75">
      <c r="A22" s="70">
        <v>322</v>
      </c>
      <c r="B22" s="74" t="s">
        <v>32</v>
      </c>
      <c r="C22" s="140">
        <f t="shared" si="0"/>
        <v>517000</v>
      </c>
      <c r="D22" s="138">
        <f>SUM(D23:D28)</f>
        <v>312000</v>
      </c>
      <c r="E22" s="146">
        <f>SUM(E23:E28)</f>
        <v>3000</v>
      </c>
      <c r="F22" s="138">
        <f>SUM(F23:F28)</f>
        <v>87000</v>
      </c>
      <c r="G22" s="138">
        <f>SUM(G23:G28)</f>
        <v>46000</v>
      </c>
      <c r="H22" s="143"/>
      <c r="I22" s="143"/>
      <c r="J22" s="138">
        <f>J24</f>
        <v>69000</v>
      </c>
      <c r="K22" s="143"/>
      <c r="L22" s="143"/>
    </row>
    <row r="23" spans="1:12" ht="12.75">
      <c r="A23" s="76">
        <v>3221</v>
      </c>
      <c r="B23" s="71" t="s">
        <v>45</v>
      </c>
      <c r="C23" s="141">
        <f t="shared" si="0"/>
        <v>62000</v>
      </c>
      <c r="D23" s="145">
        <v>52000</v>
      </c>
      <c r="E23" s="145">
        <v>2000</v>
      </c>
      <c r="F23" s="145">
        <v>2000</v>
      </c>
      <c r="G23" s="145">
        <v>6000</v>
      </c>
      <c r="H23" s="143"/>
      <c r="I23" s="143"/>
      <c r="J23" s="136"/>
      <c r="K23" s="143"/>
      <c r="L23" s="143"/>
    </row>
    <row r="24" spans="1:12" ht="12.75">
      <c r="A24" s="76">
        <v>3222</v>
      </c>
      <c r="B24" s="71" t="s">
        <v>68</v>
      </c>
      <c r="C24" s="141">
        <f t="shared" si="0"/>
        <v>149000</v>
      </c>
      <c r="D24" s="148"/>
      <c r="E24" s="142"/>
      <c r="F24" s="145">
        <v>80000</v>
      </c>
      <c r="G24" s="145"/>
      <c r="H24" s="143"/>
      <c r="I24" s="143"/>
      <c r="J24" s="144">
        <v>69000</v>
      </c>
      <c r="K24" s="143"/>
      <c r="L24" s="143"/>
    </row>
    <row r="25" spans="1:12" ht="12.75">
      <c r="A25" s="76">
        <v>3223</v>
      </c>
      <c r="B25" s="71" t="s">
        <v>46</v>
      </c>
      <c r="C25" s="141">
        <f t="shared" si="0"/>
        <v>246000</v>
      </c>
      <c r="D25" s="145">
        <v>246000</v>
      </c>
      <c r="E25" s="142"/>
      <c r="F25" s="143"/>
      <c r="G25" s="143"/>
      <c r="H25" s="143"/>
      <c r="I25" s="143"/>
      <c r="J25" s="143"/>
      <c r="K25" s="143"/>
      <c r="L25" s="143"/>
    </row>
    <row r="26" spans="1:12" ht="12.75">
      <c r="A26" s="76">
        <v>3224</v>
      </c>
      <c r="B26" s="71" t="s">
        <v>47</v>
      </c>
      <c r="C26" s="141">
        <f t="shared" si="0"/>
        <v>0</v>
      </c>
      <c r="D26" s="148"/>
      <c r="E26" s="145"/>
      <c r="F26" s="142"/>
      <c r="G26" s="143"/>
      <c r="H26" s="143"/>
      <c r="I26" s="143"/>
      <c r="J26" s="143"/>
      <c r="K26" s="143"/>
      <c r="L26" s="143"/>
    </row>
    <row r="27" spans="1:12" ht="12.75">
      <c r="A27" s="76">
        <v>3225</v>
      </c>
      <c r="B27" s="71" t="s">
        <v>48</v>
      </c>
      <c r="C27" s="141">
        <f t="shared" si="0"/>
        <v>56000</v>
      </c>
      <c r="D27" s="145">
        <v>10000</v>
      </c>
      <c r="E27" s="145">
        <v>1000</v>
      </c>
      <c r="F27" s="145">
        <v>5000</v>
      </c>
      <c r="G27" s="144">
        <v>40000</v>
      </c>
      <c r="H27" s="143"/>
      <c r="I27" s="142"/>
      <c r="J27" s="143"/>
      <c r="K27" s="143"/>
      <c r="L27" s="143"/>
    </row>
    <row r="28" spans="1:12" ht="15" customHeight="1">
      <c r="A28" s="76">
        <v>3227</v>
      </c>
      <c r="B28" s="71" t="s">
        <v>80</v>
      </c>
      <c r="C28" s="141">
        <f t="shared" si="0"/>
        <v>4000</v>
      </c>
      <c r="D28" s="145">
        <v>4000</v>
      </c>
      <c r="E28" s="144"/>
      <c r="F28" s="143"/>
      <c r="G28" s="143"/>
      <c r="H28" s="143"/>
      <c r="I28" s="143"/>
      <c r="J28" s="143"/>
      <c r="K28" s="143"/>
      <c r="L28" s="143"/>
    </row>
    <row r="29" spans="1:12" ht="12.75">
      <c r="A29" s="70">
        <v>323</v>
      </c>
      <c r="B29" s="74" t="s">
        <v>33</v>
      </c>
      <c r="C29" s="140">
        <f t="shared" si="0"/>
        <v>205500</v>
      </c>
      <c r="D29" s="149">
        <f>SUM(D30:D39)</f>
        <v>86000</v>
      </c>
      <c r="E29" s="138"/>
      <c r="F29" s="138">
        <f>F30+F35+F36</f>
        <v>12500</v>
      </c>
      <c r="G29" s="138">
        <f>SUM(G30:G39)</f>
        <v>107000</v>
      </c>
      <c r="H29" s="143"/>
      <c r="I29" s="143"/>
      <c r="J29" s="143"/>
      <c r="K29" s="143"/>
      <c r="L29" s="143"/>
    </row>
    <row r="30" spans="1:12" ht="12.75">
      <c r="A30" s="76">
        <v>3231</v>
      </c>
      <c r="B30" s="71" t="s">
        <v>49</v>
      </c>
      <c r="C30" s="141">
        <f t="shared" si="0"/>
        <v>20000</v>
      </c>
      <c r="D30" s="145">
        <v>20000</v>
      </c>
      <c r="E30" s="143"/>
      <c r="F30" s="150" t="s">
        <v>93</v>
      </c>
      <c r="G30" s="144"/>
      <c r="H30" s="143"/>
      <c r="I30" s="143"/>
      <c r="J30" s="143"/>
      <c r="K30" s="143"/>
      <c r="L30" s="143"/>
    </row>
    <row r="31" spans="1:12" ht="25.5">
      <c r="A31" s="76">
        <v>32319</v>
      </c>
      <c r="B31" s="71" t="s">
        <v>60</v>
      </c>
      <c r="C31" s="141">
        <f t="shared" si="0"/>
        <v>0</v>
      </c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12" ht="12.75" customHeight="1">
      <c r="A32" s="76">
        <v>3232</v>
      </c>
      <c r="B32" s="71" t="s">
        <v>59</v>
      </c>
      <c r="C32" s="141">
        <f t="shared" si="0"/>
        <v>0</v>
      </c>
      <c r="D32" s="144"/>
      <c r="E32" s="145"/>
      <c r="F32" s="145"/>
      <c r="G32" s="144"/>
      <c r="H32" s="143"/>
      <c r="I32" s="143"/>
      <c r="J32" s="143"/>
      <c r="K32" s="143"/>
      <c r="L32" s="143"/>
    </row>
    <row r="33" spans="1:12" ht="12.75">
      <c r="A33" s="76">
        <v>3233</v>
      </c>
      <c r="B33" s="71" t="s">
        <v>50</v>
      </c>
      <c r="C33" s="141">
        <f t="shared" si="0"/>
        <v>1000</v>
      </c>
      <c r="D33" s="145">
        <v>1000</v>
      </c>
      <c r="E33" s="143"/>
      <c r="F33" s="143"/>
      <c r="G33" s="143"/>
      <c r="H33" s="143"/>
      <c r="I33" s="143"/>
      <c r="J33" s="143"/>
      <c r="K33" s="143"/>
      <c r="L33" s="143"/>
    </row>
    <row r="34" spans="1:12" ht="12.75">
      <c r="A34" s="76">
        <v>3234</v>
      </c>
      <c r="B34" s="71" t="s">
        <v>51</v>
      </c>
      <c r="C34" s="141">
        <f t="shared" si="0"/>
        <v>40000</v>
      </c>
      <c r="D34" s="145">
        <v>40000</v>
      </c>
      <c r="E34" s="145"/>
      <c r="F34" s="143"/>
      <c r="G34" s="143"/>
      <c r="H34" s="143"/>
      <c r="I34" s="143"/>
      <c r="J34" s="143"/>
      <c r="K34" s="143"/>
      <c r="L34" s="143"/>
    </row>
    <row r="35" spans="1:12" ht="38.25">
      <c r="A35" s="76">
        <v>3236</v>
      </c>
      <c r="B35" s="71" t="s">
        <v>84</v>
      </c>
      <c r="C35" s="141">
        <f t="shared" si="0"/>
        <v>9000</v>
      </c>
      <c r="D35" s="145">
        <v>7000</v>
      </c>
      <c r="E35" s="143"/>
      <c r="F35" s="144">
        <v>2000</v>
      </c>
      <c r="G35" s="143"/>
      <c r="H35" s="143"/>
      <c r="I35" s="143"/>
      <c r="J35" s="143"/>
      <c r="K35" s="143"/>
      <c r="L35" s="143"/>
    </row>
    <row r="36" spans="1:12" ht="12.75">
      <c r="A36" s="76">
        <v>3237</v>
      </c>
      <c r="B36" s="71" t="s">
        <v>52</v>
      </c>
      <c r="C36" s="141">
        <f t="shared" si="0"/>
        <v>7000</v>
      </c>
      <c r="D36" s="145"/>
      <c r="E36" s="145"/>
      <c r="F36" s="145">
        <v>7000</v>
      </c>
      <c r="G36" s="144"/>
      <c r="H36" s="143"/>
      <c r="I36" s="143"/>
      <c r="J36" s="143"/>
      <c r="K36" s="143"/>
      <c r="L36" s="143"/>
    </row>
    <row r="37" spans="1:12" ht="12.75">
      <c r="A37" s="76">
        <v>3238</v>
      </c>
      <c r="B37" s="71" t="s">
        <v>53</v>
      </c>
      <c r="C37" s="141">
        <f t="shared" si="0"/>
        <v>15000</v>
      </c>
      <c r="D37" s="145">
        <v>12000</v>
      </c>
      <c r="E37" s="144"/>
      <c r="F37" s="143"/>
      <c r="G37" s="144">
        <v>3000</v>
      </c>
      <c r="H37" s="143"/>
      <c r="I37" s="143"/>
      <c r="J37" s="143"/>
      <c r="K37" s="143"/>
      <c r="L37" s="143"/>
    </row>
    <row r="38" spans="1:12" ht="12.75">
      <c r="A38" s="76">
        <v>3239</v>
      </c>
      <c r="B38" s="71" t="s">
        <v>54</v>
      </c>
      <c r="C38" s="141">
        <f t="shared" si="0"/>
        <v>6000</v>
      </c>
      <c r="D38" s="145">
        <v>6000</v>
      </c>
      <c r="E38" s="144"/>
      <c r="F38" s="144"/>
      <c r="G38" s="144"/>
      <c r="H38" s="143"/>
      <c r="I38" s="143"/>
      <c r="J38" s="143"/>
      <c r="K38" s="143"/>
      <c r="L38" s="143"/>
    </row>
    <row r="39" spans="1:12" ht="25.5">
      <c r="A39" s="76">
        <v>3241</v>
      </c>
      <c r="B39" s="71" t="s">
        <v>67</v>
      </c>
      <c r="C39" s="141">
        <f t="shared" si="0"/>
        <v>104000</v>
      </c>
      <c r="D39" s="144"/>
      <c r="E39" s="143"/>
      <c r="F39" s="145"/>
      <c r="G39" s="144">
        <v>104000</v>
      </c>
      <c r="H39" s="143"/>
      <c r="I39" s="143"/>
      <c r="J39" s="143"/>
      <c r="K39" s="143"/>
      <c r="L39" s="143"/>
    </row>
    <row r="40" spans="1:12" ht="25.5">
      <c r="A40" s="70">
        <v>329</v>
      </c>
      <c r="B40" s="74" t="s">
        <v>34</v>
      </c>
      <c r="C40" s="140">
        <f t="shared" si="0"/>
        <v>43340</v>
      </c>
      <c r="D40" s="138">
        <f>SUM(D41:D45)</f>
        <v>14340</v>
      </c>
      <c r="E40" s="138">
        <f>SUM(E41:E45)</f>
        <v>4000</v>
      </c>
      <c r="F40" s="138">
        <f>SUM(F41:F45)</f>
        <v>1500</v>
      </c>
      <c r="G40" s="138">
        <f>SUM(G41:G48)</f>
        <v>23500</v>
      </c>
      <c r="H40" s="143"/>
      <c r="I40" s="143"/>
      <c r="J40" s="143"/>
      <c r="K40" s="143"/>
      <c r="L40" s="143"/>
    </row>
    <row r="41" spans="1:12" ht="12.75">
      <c r="A41" s="76">
        <v>3292</v>
      </c>
      <c r="B41" s="71" t="s">
        <v>55</v>
      </c>
      <c r="C41" s="141">
        <f t="shared" si="0"/>
        <v>3000</v>
      </c>
      <c r="D41" s="145">
        <v>3000</v>
      </c>
      <c r="E41" s="143"/>
      <c r="F41" s="143"/>
      <c r="G41" s="143"/>
      <c r="H41" s="143"/>
      <c r="I41" s="143"/>
      <c r="J41" s="143"/>
      <c r="K41" s="143"/>
      <c r="L41" s="143"/>
    </row>
    <row r="42" spans="1:12" ht="12.75">
      <c r="A42" s="76">
        <v>3293</v>
      </c>
      <c r="B42" s="71" t="s">
        <v>56</v>
      </c>
      <c r="C42" s="141">
        <f t="shared" si="0"/>
        <v>9000</v>
      </c>
      <c r="D42" s="145">
        <v>6500</v>
      </c>
      <c r="E42" s="143"/>
      <c r="F42" s="144">
        <v>1000</v>
      </c>
      <c r="G42" s="145">
        <v>1500</v>
      </c>
      <c r="H42" s="143"/>
      <c r="I42" s="143"/>
      <c r="J42" s="143"/>
      <c r="K42" s="143"/>
      <c r="L42" s="143"/>
    </row>
    <row r="43" spans="1:12" ht="12.75">
      <c r="A43" s="76">
        <v>3294</v>
      </c>
      <c r="B43" s="71" t="s">
        <v>57</v>
      </c>
      <c r="C43" s="141">
        <f t="shared" si="0"/>
        <v>2000</v>
      </c>
      <c r="D43" s="145">
        <v>2000</v>
      </c>
      <c r="E43" s="143"/>
      <c r="F43" s="143"/>
      <c r="G43" s="143"/>
      <c r="H43" s="143"/>
      <c r="I43" s="143"/>
      <c r="J43" s="143"/>
      <c r="K43" s="143"/>
      <c r="L43" s="143"/>
    </row>
    <row r="44" spans="1:12" ht="12.75">
      <c r="A44" s="76">
        <v>3295</v>
      </c>
      <c r="B44" s="71" t="s">
        <v>69</v>
      </c>
      <c r="C44" s="141">
        <f t="shared" si="0"/>
        <v>14000</v>
      </c>
      <c r="D44" s="144"/>
      <c r="E44" s="144"/>
      <c r="F44" s="143"/>
      <c r="G44" s="144">
        <v>14000</v>
      </c>
      <c r="H44" s="143"/>
      <c r="I44" s="143"/>
      <c r="J44" s="143"/>
      <c r="K44" s="143"/>
      <c r="L44" s="143"/>
    </row>
    <row r="45" spans="1:12" ht="12.75">
      <c r="A45" s="76">
        <v>3299</v>
      </c>
      <c r="B45" s="71" t="s">
        <v>34</v>
      </c>
      <c r="C45" s="141">
        <f t="shared" si="0"/>
        <v>15340</v>
      </c>
      <c r="D45" s="145">
        <v>2840</v>
      </c>
      <c r="E45" s="145">
        <v>4000</v>
      </c>
      <c r="F45" s="145">
        <v>500</v>
      </c>
      <c r="G45" s="145">
        <v>8000</v>
      </c>
      <c r="H45" s="143"/>
      <c r="I45" s="143"/>
      <c r="J45" s="143"/>
      <c r="K45" s="143"/>
      <c r="L45" s="143"/>
    </row>
    <row r="46" spans="1:12" s="5" customFormat="1" ht="12.75">
      <c r="A46" s="70">
        <v>34</v>
      </c>
      <c r="B46" s="74" t="s">
        <v>35</v>
      </c>
      <c r="C46" s="140">
        <f t="shared" si="0"/>
        <v>300</v>
      </c>
      <c r="D46" s="138">
        <f>SUM(D47)</f>
        <v>300</v>
      </c>
      <c r="E46" s="136"/>
      <c r="F46" s="136"/>
      <c r="G46" s="138"/>
      <c r="H46" s="136"/>
      <c r="I46" s="136"/>
      <c r="J46" s="136"/>
      <c r="K46" s="136">
        <v>300</v>
      </c>
      <c r="L46" s="136">
        <v>300</v>
      </c>
    </row>
    <row r="47" spans="1:12" ht="12.75">
      <c r="A47" s="76">
        <v>3431</v>
      </c>
      <c r="B47" s="71" t="s">
        <v>71</v>
      </c>
      <c r="C47" s="141">
        <f t="shared" si="0"/>
        <v>300</v>
      </c>
      <c r="D47" s="145">
        <v>300</v>
      </c>
      <c r="E47" s="144"/>
      <c r="F47" s="143"/>
      <c r="G47" s="143"/>
      <c r="H47" s="143"/>
      <c r="I47" s="143"/>
      <c r="J47" s="143"/>
      <c r="K47" s="143"/>
      <c r="L47" s="143"/>
    </row>
    <row r="48" spans="1:12" ht="12.75">
      <c r="A48" s="76">
        <v>3433</v>
      </c>
      <c r="B48" s="71" t="s">
        <v>72</v>
      </c>
      <c r="C48" s="141">
        <f t="shared" si="0"/>
        <v>0</v>
      </c>
      <c r="D48" s="143"/>
      <c r="E48" s="143"/>
      <c r="F48" s="143"/>
      <c r="G48" s="145"/>
      <c r="H48" s="143"/>
      <c r="I48" s="143"/>
      <c r="J48" s="143"/>
      <c r="K48" s="143"/>
      <c r="L48" s="143"/>
    </row>
    <row r="49" spans="1:12" s="5" customFormat="1" ht="25.5">
      <c r="A49" s="70">
        <v>4</v>
      </c>
      <c r="B49" s="74" t="s">
        <v>37</v>
      </c>
      <c r="C49" s="140">
        <f t="shared" si="0"/>
        <v>204000</v>
      </c>
      <c r="D49" s="136"/>
      <c r="E49" s="138">
        <v>2000</v>
      </c>
      <c r="F49" s="136"/>
      <c r="G49" s="138">
        <f>G50</f>
        <v>202000</v>
      </c>
      <c r="H49" s="136"/>
      <c r="I49" s="138"/>
      <c r="J49" s="136"/>
      <c r="K49" s="138">
        <f>C49</f>
        <v>204000</v>
      </c>
      <c r="L49" s="138">
        <f>C49</f>
        <v>204000</v>
      </c>
    </row>
    <row r="50" spans="1:12" s="5" customFormat="1" ht="25.5">
      <c r="A50" s="70">
        <v>42</v>
      </c>
      <c r="B50" s="74" t="s">
        <v>38</v>
      </c>
      <c r="C50" s="140">
        <f t="shared" si="0"/>
        <v>204000</v>
      </c>
      <c r="D50" s="136"/>
      <c r="E50" s="138">
        <v>2000</v>
      </c>
      <c r="F50" s="136"/>
      <c r="G50" s="138">
        <f>G53+G56</f>
        <v>202000</v>
      </c>
      <c r="H50" s="136"/>
      <c r="I50" s="138"/>
      <c r="J50" s="136"/>
      <c r="K50" s="138">
        <f>C50</f>
        <v>204000</v>
      </c>
      <c r="L50" s="138">
        <f>C50</f>
        <v>204000</v>
      </c>
    </row>
    <row r="51" spans="1:12" s="5" customFormat="1" ht="12.75">
      <c r="A51" s="70">
        <v>421</v>
      </c>
      <c r="B51" s="74" t="s">
        <v>74</v>
      </c>
      <c r="C51" s="140">
        <f t="shared" si="0"/>
        <v>0</v>
      </c>
      <c r="D51" s="136"/>
      <c r="E51" s="138"/>
      <c r="F51" s="136"/>
      <c r="G51" s="138"/>
      <c r="H51" s="136"/>
      <c r="I51" s="138"/>
      <c r="J51" s="136"/>
      <c r="K51" s="138"/>
      <c r="L51" s="138"/>
    </row>
    <row r="52" spans="1:12" s="5" customFormat="1" ht="12.75">
      <c r="A52" s="76">
        <v>4214</v>
      </c>
      <c r="B52" s="71" t="s">
        <v>73</v>
      </c>
      <c r="C52" s="141">
        <f t="shared" si="0"/>
        <v>0</v>
      </c>
      <c r="D52" s="136"/>
      <c r="E52" s="138"/>
      <c r="F52" s="136"/>
      <c r="G52" s="138"/>
      <c r="H52" s="136"/>
      <c r="I52" s="144"/>
      <c r="J52" s="136"/>
      <c r="K52" s="138"/>
      <c r="L52" s="138"/>
    </row>
    <row r="53" spans="1:12" ht="12.75">
      <c r="A53" s="70">
        <v>422</v>
      </c>
      <c r="B53" s="74" t="s">
        <v>36</v>
      </c>
      <c r="C53" s="140">
        <f t="shared" si="0"/>
        <v>4000</v>
      </c>
      <c r="D53" s="143"/>
      <c r="E53" s="138">
        <v>2000</v>
      </c>
      <c r="F53" s="143"/>
      <c r="G53" s="138">
        <f>G54</f>
        <v>2000</v>
      </c>
      <c r="H53" s="143"/>
      <c r="I53" s="138"/>
      <c r="J53" s="143"/>
      <c r="K53" s="143"/>
      <c r="L53" s="143"/>
    </row>
    <row r="54" spans="1:12" ht="12.75">
      <c r="A54" s="76">
        <v>4221</v>
      </c>
      <c r="B54" s="71" t="s">
        <v>61</v>
      </c>
      <c r="C54" s="141">
        <f t="shared" si="0"/>
        <v>4000</v>
      </c>
      <c r="D54" s="143"/>
      <c r="E54" s="144">
        <v>2000</v>
      </c>
      <c r="F54" s="143"/>
      <c r="G54" s="144">
        <v>2000</v>
      </c>
      <c r="H54" s="143"/>
      <c r="I54" s="144"/>
      <c r="J54" s="143"/>
      <c r="K54" s="143"/>
      <c r="L54" s="143"/>
    </row>
    <row r="55" spans="1:12" ht="12.75">
      <c r="A55" s="76">
        <v>4226</v>
      </c>
      <c r="B55" s="71" t="s">
        <v>70</v>
      </c>
      <c r="C55" s="141">
        <f t="shared" si="0"/>
        <v>0</v>
      </c>
      <c r="D55" s="143"/>
      <c r="E55" s="144"/>
      <c r="F55" s="143"/>
      <c r="G55" s="143"/>
      <c r="H55" s="143"/>
      <c r="I55" s="144"/>
      <c r="J55" s="143"/>
      <c r="K55" s="143"/>
      <c r="L55" s="143"/>
    </row>
    <row r="56" spans="1:12" ht="12.75">
      <c r="A56" s="70">
        <v>424</v>
      </c>
      <c r="B56" s="74" t="s">
        <v>75</v>
      </c>
      <c r="C56" s="140">
        <f t="shared" si="0"/>
        <v>200000</v>
      </c>
      <c r="D56" s="143"/>
      <c r="E56" s="138"/>
      <c r="F56" s="143"/>
      <c r="G56" s="138">
        <f>G57</f>
        <v>200000</v>
      </c>
      <c r="H56" s="143"/>
      <c r="I56" s="138"/>
      <c r="J56" s="143"/>
      <c r="K56" s="143"/>
      <c r="L56" s="143"/>
    </row>
    <row r="57" spans="1:12" ht="12.75">
      <c r="A57" s="76">
        <v>4241</v>
      </c>
      <c r="B57" s="71" t="s">
        <v>58</v>
      </c>
      <c r="C57" s="141">
        <f t="shared" si="0"/>
        <v>200000</v>
      </c>
      <c r="D57" s="143"/>
      <c r="E57" s="144"/>
      <c r="F57" s="143"/>
      <c r="G57" s="145">
        <v>200000</v>
      </c>
      <c r="H57" s="143"/>
      <c r="I57" s="144"/>
      <c r="J57" s="143"/>
      <c r="K57" s="143"/>
      <c r="L57" s="143"/>
    </row>
    <row r="58" spans="1:12" ht="25.5">
      <c r="A58" s="70">
        <v>451</v>
      </c>
      <c r="B58" s="74" t="s">
        <v>76</v>
      </c>
      <c r="C58" s="140">
        <f t="shared" si="0"/>
        <v>0</v>
      </c>
      <c r="D58" s="143"/>
      <c r="E58" s="143"/>
      <c r="F58" s="143"/>
      <c r="G58" s="143"/>
      <c r="H58" s="143"/>
      <c r="I58" s="138"/>
      <c r="J58" s="143"/>
      <c r="K58" s="143"/>
      <c r="L58" s="143"/>
    </row>
    <row r="59" spans="1:12" s="5" customFormat="1" ht="12.75" customHeight="1">
      <c r="A59" s="114">
        <v>4511</v>
      </c>
      <c r="B59" s="71" t="s">
        <v>77</v>
      </c>
      <c r="C59" s="140">
        <f t="shared" si="0"/>
        <v>0</v>
      </c>
      <c r="D59" s="136"/>
      <c r="E59" s="136"/>
      <c r="F59" s="136"/>
      <c r="G59" s="136"/>
      <c r="H59" s="136"/>
      <c r="I59" s="144"/>
      <c r="J59" s="136"/>
      <c r="K59" s="136"/>
      <c r="L59" s="136"/>
    </row>
    <row r="60" spans="1:12" s="5" customFormat="1" ht="12.75">
      <c r="A60" s="70"/>
      <c r="B60" s="74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12" s="5" customFormat="1" ht="12.75">
      <c r="A61" s="70"/>
      <c r="B61" s="74" t="s">
        <v>86</v>
      </c>
      <c r="C61" s="138">
        <f>SUM(D61:J61)</f>
        <v>6452337</v>
      </c>
      <c r="D61" s="138">
        <f>D8</f>
        <v>456640</v>
      </c>
      <c r="E61" s="138">
        <f>E8</f>
        <v>9000</v>
      </c>
      <c r="F61" s="138">
        <f>F8</f>
        <v>106000</v>
      </c>
      <c r="G61" s="138">
        <f>G8</f>
        <v>5682697</v>
      </c>
      <c r="H61" s="136"/>
      <c r="I61" s="136"/>
      <c r="J61" s="138">
        <f>J8</f>
        <v>198000</v>
      </c>
      <c r="K61" s="138">
        <f>K9+K16+K49</f>
        <v>6452337</v>
      </c>
      <c r="L61" s="138">
        <f>L9+L16+L49</f>
        <v>6452337</v>
      </c>
    </row>
    <row r="62" spans="1:12" ht="12.75">
      <c r="A62" s="76"/>
      <c r="B62" s="71"/>
      <c r="C62" s="88"/>
      <c r="D62" s="88"/>
      <c r="E62" s="88"/>
      <c r="F62" s="88"/>
      <c r="G62" s="88"/>
      <c r="H62" s="87"/>
      <c r="I62" s="88"/>
      <c r="J62" s="88"/>
      <c r="K62" s="87"/>
      <c r="L62" s="87"/>
    </row>
    <row r="63" spans="1:12" ht="12.75">
      <c r="A63" s="76"/>
      <c r="B63" s="71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76"/>
      <c r="B64" s="71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70"/>
      <c r="B65" s="71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s="5" customFormat="1" ht="12.75" customHeight="1">
      <c r="A66" s="75"/>
      <c r="B66" s="74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1:12" s="5" customFormat="1" ht="12.75">
      <c r="A67" s="70"/>
      <c r="B67" s="74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s="5" customFormat="1" ht="12.75">
      <c r="A68" s="70"/>
      <c r="B68" s="74" t="s">
        <v>95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 ht="12.75">
      <c r="A69" s="76"/>
      <c r="B69" s="71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76"/>
      <c r="B70" s="71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76"/>
      <c r="B71" s="71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s="5" customFormat="1" ht="12.75">
      <c r="A72" s="70"/>
      <c r="B72" s="74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12.75">
      <c r="A73" s="76"/>
      <c r="B73" s="71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ht="12.75">
      <c r="A74" s="76"/>
      <c r="B74" s="71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76"/>
      <c r="B75" s="71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76"/>
      <c r="B76" s="71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s="5" customFormat="1" ht="12.75">
      <c r="A77" s="70"/>
      <c r="B77" s="74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1:12" ht="12.75">
      <c r="A78" s="76"/>
      <c r="B78" s="71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ht="12.75">
      <c r="A79" s="70"/>
      <c r="B79" s="71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s="5" customFormat="1" ht="12.75" customHeight="1" hidden="1">
      <c r="A80" s="75"/>
      <c r="B80" s="74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1:12" s="5" customFormat="1" ht="12.75" hidden="1">
      <c r="A81" s="70"/>
      <c r="B81" s="74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1:12" s="5" customFormat="1" ht="12.75" hidden="1">
      <c r="A82" s="70"/>
      <c r="B82" s="74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2.75" hidden="1">
      <c r="A83" s="76"/>
      <c r="B83" s="71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2.75" hidden="1">
      <c r="A84" s="76"/>
      <c r="B84" s="71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12.75" hidden="1">
      <c r="A85" s="76"/>
      <c r="B85" s="71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s="5" customFormat="1" ht="12.75" hidden="1">
      <c r="A86" s="70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12.75" hidden="1">
      <c r="A87" s="76"/>
      <c r="B87" s="71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 hidden="1">
      <c r="A88" s="76"/>
      <c r="B88" s="71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2.75" hidden="1">
      <c r="A89" s="76"/>
      <c r="B89" s="71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12.75" hidden="1">
      <c r="A90" s="76"/>
      <c r="B90" s="71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s="5" customFormat="1" ht="12.75" hidden="1">
      <c r="A91" s="70"/>
      <c r="B91" s="74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12" ht="12.75" hidden="1">
      <c r="A92" s="76"/>
      <c r="B92" s="71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ht="12.75" hidden="1">
      <c r="A93" s="70"/>
      <c r="B93" s="71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s="5" customFormat="1" ht="12.75" customHeight="1" hidden="1">
      <c r="A94" s="75"/>
      <c r="B94" s="74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1:12" s="5" customFormat="1" ht="12.75" hidden="1">
      <c r="A95" s="70"/>
      <c r="B95" s="74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1:12" s="5" customFormat="1" ht="12.75" hidden="1">
      <c r="A96" s="70"/>
      <c r="B96" s="74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1:12" ht="12.75" hidden="1">
      <c r="A97" s="76"/>
      <c r="B97" s="71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12.75" hidden="1">
      <c r="A98" s="76"/>
      <c r="B98" s="71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2.75" hidden="1">
      <c r="A99" s="76"/>
      <c r="B99" s="71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s="5" customFormat="1" ht="12.75" hidden="1">
      <c r="A100" s="70"/>
      <c r="B100" s="74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2" ht="12.75" hidden="1">
      <c r="A101" s="76"/>
      <c r="B101" s="71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2.75" hidden="1">
      <c r="A102" s="76"/>
      <c r="B102" s="71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2.75" hidden="1">
      <c r="A103" s="76"/>
      <c r="B103" s="71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 hidden="1">
      <c r="A104" s="76"/>
      <c r="B104" s="71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s="5" customFormat="1" ht="12.75" hidden="1">
      <c r="A105" s="70"/>
      <c r="B105" s="74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2.75" hidden="1">
      <c r="A106" s="76"/>
      <c r="B106" s="71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12.75" hidden="1">
      <c r="A107" s="70"/>
      <c r="B107" s="71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s="5" customFormat="1" ht="12.75" hidden="1">
      <c r="A108" s="75"/>
      <c r="B108" s="74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1:12" s="5" customFormat="1" ht="12.75" hidden="1">
      <c r="A109" s="70"/>
      <c r="B109" s="74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s="5" customFormat="1" ht="12.75" hidden="1">
      <c r="A110" s="70"/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1:12" ht="12.75" hidden="1">
      <c r="A111" s="76"/>
      <c r="B111" s="71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 hidden="1">
      <c r="A112" s="76"/>
      <c r="B112" s="71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 hidden="1">
      <c r="A113" s="76"/>
      <c r="B113" s="71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s="5" customFormat="1" ht="12.75" hidden="1">
      <c r="A114" s="70"/>
      <c r="B114" s="74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 s="5" customFormat="1" ht="12.75" hidden="1">
      <c r="A115" s="70"/>
      <c r="B115" s="74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1:12" s="5" customFormat="1" ht="12.75" hidden="1">
      <c r="A116" s="70"/>
      <c r="B116" s="74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1:12" ht="12.75" hidden="1">
      <c r="A117" s="76"/>
      <c r="B117" s="71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ht="12.75" hidden="1">
      <c r="A118" s="76"/>
      <c r="B118" s="71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 hidden="1">
      <c r="A119" s="76"/>
      <c r="B119" s="71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 hidden="1">
      <c r="A120" s="76"/>
      <c r="B120" s="71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 hidden="1">
      <c r="A121" s="76"/>
      <c r="B121" s="71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 hidden="1">
      <c r="A122" s="76"/>
      <c r="B122" s="71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 hidden="1">
      <c r="A123" s="76"/>
      <c r="B123" s="71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 hidden="1">
      <c r="A124" s="76"/>
      <c r="B124" s="71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 hidden="1">
      <c r="A125" s="76"/>
      <c r="B125" s="71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s="5" customFormat="1" ht="12.75" hidden="1">
      <c r="A126" s="70"/>
      <c r="B126" s="74"/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1:12" ht="12.75" hidden="1">
      <c r="A127" s="76"/>
      <c r="B127" s="71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s="5" customFormat="1" ht="12.75" hidden="1">
      <c r="A128" s="70"/>
      <c r="B128" s="74"/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1:12" s="5" customFormat="1" ht="12.75" hidden="1">
      <c r="A129" s="70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1:12" ht="12.75" hidden="1">
      <c r="A130" s="76"/>
      <c r="B130" s="71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 hidden="1">
      <c r="A131" s="76"/>
      <c r="B131" s="71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 hidden="1">
      <c r="A132" s="70"/>
      <c r="B132" s="71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s="5" customFormat="1" ht="12.75" customHeight="1" hidden="1">
      <c r="A133" s="75"/>
      <c r="B133" s="74"/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1:12" s="5" customFormat="1" ht="12.75" hidden="1">
      <c r="A134" s="70"/>
      <c r="B134" s="74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1:12" s="5" customFormat="1" ht="12.75" hidden="1">
      <c r="A135" s="70"/>
      <c r="B135" s="74"/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1:12" ht="12.75" hidden="1">
      <c r="A136" s="76"/>
      <c r="B136" s="71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 hidden="1">
      <c r="A137" s="76"/>
      <c r="B137" s="71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 hidden="1">
      <c r="A138" s="76"/>
      <c r="B138" s="71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s="5" customFormat="1" ht="12.75" hidden="1">
      <c r="A139" s="70"/>
      <c r="B139" s="74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1:12" ht="12.75" hidden="1">
      <c r="A140" s="76"/>
      <c r="B140" s="71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 hidden="1">
      <c r="A141" s="76"/>
      <c r="B141" s="71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 hidden="1">
      <c r="A142" s="76"/>
      <c r="B142" s="71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 hidden="1">
      <c r="A143" s="76"/>
      <c r="B143" s="71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s="5" customFormat="1" ht="12.75" hidden="1">
      <c r="A144" s="70"/>
      <c r="B144" s="74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1:12" ht="12.75" hidden="1">
      <c r="A145" s="76"/>
      <c r="B145" s="71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s="5" customFormat="1" ht="12.75" hidden="1">
      <c r="A146" s="70"/>
      <c r="B146" s="74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2" ht="12.75" hidden="1">
      <c r="A147" s="76"/>
      <c r="B147" s="71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s="5" customFormat="1" ht="12.75" hidden="1">
      <c r="A148" s="70"/>
      <c r="B148" s="74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1:12" s="5" customFormat="1" ht="12.75" hidden="1">
      <c r="A149" s="70"/>
      <c r="B149" s="74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ht="12.75" customHeight="1" hidden="1">
      <c r="A150" s="76"/>
      <c r="B150" s="71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 hidden="1">
      <c r="A151" s="76"/>
      <c r="B151" s="71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70"/>
      <c r="B152" s="71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s="5" customFormat="1" ht="12.75">
      <c r="A153" s="75"/>
      <c r="B153" s="74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1:12" s="5" customFormat="1" ht="12.75">
      <c r="A154" s="70"/>
      <c r="B154" s="74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s="5" customFormat="1" ht="12.75">
      <c r="A155" s="70"/>
      <c r="B155" s="74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1:12" ht="12.75">
      <c r="A156" s="76"/>
      <c r="B156" s="71"/>
      <c r="C156" s="87"/>
      <c r="D156" s="87"/>
      <c r="E156" s="87"/>
      <c r="F156" s="87"/>
      <c r="G156" s="87"/>
      <c r="H156" s="87"/>
      <c r="I156" s="87"/>
      <c r="J156" s="87"/>
      <c r="K156" s="84"/>
      <c r="L156" s="85"/>
    </row>
    <row r="157" spans="1:12" ht="12.75">
      <c r="A157" s="76"/>
      <c r="B157" s="71"/>
      <c r="C157" s="87"/>
      <c r="D157" s="87"/>
      <c r="E157" s="87"/>
      <c r="F157" s="87"/>
      <c r="G157" s="87"/>
      <c r="H157" s="87"/>
      <c r="I157" s="87"/>
      <c r="J157" s="87"/>
      <c r="K157" s="78"/>
      <c r="L157" s="79"/>
    </row>
    <row r="158" spans="1:12" ht="12.75">
      <c r="A158" s="76"/>
      <c r="B158" s="71"/>
      <c r="C158" s="87"/>
      <c r="D158" s="87"/>
      <c r="E158" s="87"/>
      <c r="F158" s="87"/>
      <c r="G158" s="87"/>
      <c r="H158" s="87"/>
      <c r="I158" s="87"/>
      <c r="J158" s="87"/>
      <c r="K158" s="78"/>
      <c r="L158" s="79"/>
    </row>
    <row r="159" spans="1:12" s="5" customFormat="1" ht="12.75">
      <c r="A159" s="70"/>
      <c r="B159" s="74"/>
      <c r="C159" s="73"/>
      <c r="D159" s="73"/>
      <c r="E159" s="73"/>
      <c r="F159" s="73"/>
      <c r="G159" s="73"/>
      <c r="H159" s="73"/>
      <c r="I159" s="73"/>
      <c r="J159" s="73"/>
      <c r="K159" s="77"/>
      <c r="L159" s="80"/>
    </row>
    <row r="160" spans="1:12" ht="12.75">
      <c r="A160" s="76"/>
      <c r="B160" s="71"/>
      <c r="C160" s="87"/>
      <c r="D160" s="87"/>
      <c r="E160" s="87"/>
      <c r="F160" s="87"/>
      <c r="G160" s="87"/>
      <c r="H160" s="87"/>
      <c r="I160" s="87"/>
      <c r="J160" s="87"/>
      <c r="K160" s="78"/>
      <c r="L160" s="79"/>
    </row>
    <row r="161" spans="1:12" ht="12.75">
      <c r="A161" s="76"/>
      <c r="B161" s="71"/>
      <c r="C161" s="87"/>
      <c r="D161" s="87"/>
      <c r="E161" s="87"/>
      <c r="F161" s="87"/>
      <c r="G161" s="87"/>
      <c r="H161" s="87"/>
      <c r="I161" s="87"/>
      <c r="J161" s="87"/>
      <c r="K161" s="78"/>
      <c r="L161" s="79"/>
    </row>
    <row r="162" spans="1:12" ht="12.75">
      <c r="A162" s="76"/>
      <c r="B162" s="71"/>
      <c r="C162" s="87"/>
      <c r="D162" s="87"/>
      <c r="E162" s="87"/>
      <c r="F162" s="87"/>
      <c r="G162" s="87"/>
      <c r="H162" s="87"/>
      <c r="I162" s="87"/>
      <c r="J162" s="87"/>
      <c r="K162" s="78"/>
      <c r="L162" s="79"/>
    </row>
    <row r="163" spans="1:12" ht="12.75">
      <c r="A163" s="76"/>
      <c r="B163" s="71"/>
      <c r="C163" s="87"/>
      <c r="D163" s="87"/>
      <c r="E163" s="87"/>
      <c r="F163" s="87"/>
      <c r="G163" s="87"/>
      <c r="H163" s="87"/>
      <c r="I163" s="87"/>
      <c r="J163" s="87"/>
      <c r="K163" s="78"/>
      <c r="L163" s="79"/>
    </row>
    <row r="164" spans="1:12" s="5" customFormat="1" ht="12.75">
      <c r="A164" s="70"/>
      <c r="B164" s="74"/>
      <c r="C164" s="73"/>
      <c r="D164" s="73"/>
      <c r="E164" s="73"/>
      <c r="F164" s="73"/>
      <c r="G164" s="73"/>
      <c r="H164" s="73"/>
      <c r="I164" s="73"/>
      <c r="J164" s="73"/>
      <c r="K164" s="77"/>
      <c r="L164" s="80"/>
    </row>
    <row r="165" spans="1:12" ht="12.75">
      <c r="A165" s="76"/>
      <c r="B165" s="71"/>
      <c r="C165" s="87"/>
      <c r="D165" s="87"/>
      <c r="E165" s="87"/>
      <c r="F165" s="87"/>
      <c r="G165" s="87"/>
      <c r="H165" s="87"/>
      <c r="I165" s="87"/>
      <c r="J165" s="87"/>
      <c r="K165" s="78"/>
      <c r="L165" s="79"/>
    </row>
    <row r="166" spans="1:12" s="5" customFormat="1" ht="12.75">
      <c r="A166" s="70"/>
      <c r="B166" s="74"/>
      <c r="C166" s="73"/>
      <c r="D166" s="73"/>
      <c r="E166" s="73"/>
      <c r="F166" s="73"/>
      <c r="G166" s="73"/>
      <c r="H166" s="73"/>
      <c r="I166" s="73"/>
      <c r="J166" s="73"/>
      <c r="K166" s="77"/>
      <c r="L166" s="80"/>
    </row>
    <row r="167" spans="1:12" s="5" customFormat="1" ht="12.75">
      <c r="A167" s="70"/>
      <c r="B167" s="74"/>
      <c r="C167" s="73"/>
      <c r="D167" s="73"/>
      <c r="E167" s="73"/>
      <c r="F167" s="73"/>
      <c r="G167" s="73"/>
      <c r="H167" s="73"/>
      <c r="I167" s="73"/>
      <c r="J167" s="73"/>
      <c r="K167" s="77"/>
      <c r="L167" s="80"/>
    </row>
    <row r="168" spans="1:12" ht="12.75">
      <c r="A168" s="76"/>
      <c r="B168" s="71"/>
      <c r="C168" s="87"/>
      <c r="D168" s="87"/>
      <c r="E168" s="87"/>
      <c r="F168" s="87"/>
      <c r="G168" s="87"/>
      <c r="H168" s="87"/>
      <c r="I168" s="87"/>
      <c r="J168" s="87"/>
      <c r="K168" s="78"/>
      <c r="L168" s="79"/>
    </row>
    <row r="169" spans="1:12" s="5" customFormat="1" ht="12.75">
      <c r="A169" s="70"/>
      <c r="B169" s="74"/>
      <c r="C169" s="73"/>
      <c r="D169" s="73"/>
      <c r="E169" s="73"/>
      <c r="F169" s="73"/>
      <c r="G169" s="73"/>
      <c r="H169" s="73"/>
      <c r="I169" s="73"/>
      <c r="J169" s="73"/>
      <c r="K169" s="77"/>
      <c r="L169" s="80"/>
    </row>
    <row r="170" spans="1:12" ht="12.75">
      <c r="A170" s="76"/>
      <c r="B170" s="71"/>
      <c r="C170" s="87"/>
      <c r="D170" s="87"/>
      <c r="E170" s="87"/>
      <c r="F170" s="87"/>
      <c r="G170" s="87"/>
      <c r="H170" s="87"/>
      <c r="I170" s="87"/>
      <c r="J170" s="87"/>
      <c r="K170" s="78"/>
      <c r="L170" s="79"/>
    </row>
    <row r="171" spans="1:12" ht="12.75">
      <c r="A171" s="76"/>
      <c r="B171" s="71"/>
      <c r="C171" s="87"/>
      <c r="D171" s="87"/>
      <c r="E171" s="87"/>
      <c r="F171" s="87"/>
      <c r="G171" s="87"/>
      <c r="H171" s="87"/>
      <c r="I171" s="87"/>
      <c r="J171" s="87"/>
      <c r="K171" s="86"/>
      <c r="L171" s="81"/>
    </row>
    <row r="172" spans="1:12" ht="12.75">
      <c r="A172" s="64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4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4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4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4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4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4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4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4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4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4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4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4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4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4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4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4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4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4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4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4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4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4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4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4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4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4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4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4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4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4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4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4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4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4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4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4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4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4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4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4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4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4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4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4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4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4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4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4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4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4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4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4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4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4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4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4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4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4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4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4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4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4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4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4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4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4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4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4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4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4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4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4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4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4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4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4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4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4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4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4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4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4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4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4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4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4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4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4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4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4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4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4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4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4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4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4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4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4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4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4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4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4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4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4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4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4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4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4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4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4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4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4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4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4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4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4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4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4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4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4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4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4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4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4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4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4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4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4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4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4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4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4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4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4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4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4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4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4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4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4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4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4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4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4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4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4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4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4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4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4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4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4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4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4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4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4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4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4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4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4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4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4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4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4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4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4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4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4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4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4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4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4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4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4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4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4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4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4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4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4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4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4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4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4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4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4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4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4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4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4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4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4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4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4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4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4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4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4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4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4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4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4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4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4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4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4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4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4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4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4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4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4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4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4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4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4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4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4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4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4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4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4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4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4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4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4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4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4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4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4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4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4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4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4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4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4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4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4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4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4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4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4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4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4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4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4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4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4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4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4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4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4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4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4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4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4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4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4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4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4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4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4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4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4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4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4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4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4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4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4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4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4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4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4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4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4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4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4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64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64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64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64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64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64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64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64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2019-02-22T11:03:48Z</cp:lastPrinted>
  <dcterms:created xsi:type="dcterms:W3CDTF">2013-09-11T11:00:21Z</dcterms:created>
  <dcterms:modified xsi:type="dcterms:W3CDTF">2020-02-06T10:21:25Z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